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28" windowWidth="11808" windowHeight="5388" activeTab="2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'расходы'!$A$1:$G$263</definedName>
  </definedNames>
  <calcPr fullCalcOnLoad="1"/>
</workbook>
</file>

<file path=xl/sharedStrings.xml><?xml version="1.0" encoding="utf-8"?>
<sst xmlns="http://schemas.openxmlformats.org/spreadsheetml/2006/main" count="1065" uniqueCount="589">
  <si>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</si>
  <si>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</si>
  <si>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</si>
  <si>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</si>
  <si>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>951 0113 0120099999 853 200</t>
  </si>
  <si>
    <t>951 0113 0120099999 853 290</t>
  </si>
  <si>
    <t>951 0113 0120099999 853 000</t>
  </si>
  <si>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</si>
  <si>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</si>
  <si>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</si>
  <si>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</si>
  <si>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</si>
  <si>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</si>
  <si>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</si>
  <si>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</si>
  <si>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</si>
  <si>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</si>
  <si>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</si>
  <si>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Подпрограмма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</t>
  </si>
  <si>
    <t>952 0409 0320000000 000 000</t>
  </si>
  <si>
    <t>Мероприятия по организации дорожного движения в рамках подпрограммы «Повышение безопасности дорожного движения на территории Комиссаров-ского сельского  поселения» муниципальной программы Комиссаровского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</si>
  <si>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952 0409 0320020120  000 000 </t>
  </si>
  <si>
    <t xml:space="preserve">953 0409 0320020120  244 000 </t>
  </si>
  <si>
    <t xml:space="preserve">954 0409 0320020120  244 200 </t>
  </si>
  <si>
    <t xml:space="preserve">955 0409 0320020120  244 220 </t>
  </si>
  <si>
    <t xml:space="preserve">956 0409 0320020120  244 225 </t>
  </si>
  <si>
    <t>Моисеева И.В.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</si>
  <si>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(Иные закупки товаров, работ и услуг для обеспечения государственных (муниципальных) нужд)</t>
  </si>
  <si>
    <t>952 0113 9990020330 244 226</t>
  </si>
  <si>
    <t>951 0113 9990020330 000 000</t>
  </si>
  <si>
    <t>952 0113 9990020330 244 000</t>
  </si>
  <si>
    <t>951 0113 9990020340 244 226</t>
  </si>
  <si>
    <t>951 0113 9990085010 244 225</t>
  </si>
  <si>
    <t>951 0113 9990020330 244 220</t>
  </si>
  <si>
    <t>951 0113 9990085010 244 000</t>
  </si>
  <si>
    <t>951 0113 9990085010 000 000</t>
  </si>
  <si>
    <t>Исполнение судебных актов, предусматривающих обращение взыскания на средства бюджета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 (Исполнение судебных актов)</t>
  </si>
  <si>
    <t>951 0113 9990085010 244 220</t>
  </si>
  <si>
    <t>951 0113 9990090120 830 000</t>
  </si>
  <si>
    <t>951 0113 9990090120 831 200</t>
  </si>
  <si>
    <t>951 0113 9990090120 831 290</t>
  </si>
  <si>
    <t>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Комиссаровского сельского поселения (Специальные расходы)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</si>
  <si>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(Иные закупки товаров, работ и услуг для обеспечения государственных (муниципальных) нужд)</t>
  </si>
  <si>
    <t>951 0502 0410085010 000 000</t>
  </si>
  <si>
    <t>951 0502 041008510 244 000</t>
  </si>
  <si>
    <t>951 0502 041008510 244 200</t>
  </si>
  <si>
    <t>951 0502 041008510 244 225</t>
  </si>
  <si>
    <t>951 0502 041008510 244 220</t>
  </si>
  <si>
    <t>951 0409 0310000000 000 000</t>
  </si>
  <si>
    <t>Основные средства</t>
  </si>
  <si>
    <t>951 0503 0420071180 244 310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</si>
  <si>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 (Субсидии бюджетным учреждениям)</t>
  </si>
  <si>
    <t>951 0801 0510073850 000 000</t>
  </si>
  <si>
    <t>951 0801 0510073850 611 000</t>
  </si>
  <si>
    <t>951 0801 0510073850 611 240</t>
  </si>
  <si>
    <t>951 0801 0510073850 611 241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</si>
  <si>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 (Субсидии бюджетным учреждениям)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</si>
  <si>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</si>
  <si>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</si>
  <si>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951 0801 05100S3850 000 000</t>
  </si>
  <si>
    <t>951 0801 05100S3850 611 000</t>
  </si>
  <si>
    <t>951 0801 05100S3850 611 240</t>
  </si>
  <si>
    <t>951 0801 05100S3850 611 241</t>
  </si>
  <si>
    <t xml:space="preserve">          на 1 января 2017г.</t>
  </si>
  <si>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</si>
  <si>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</si>
  <si>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</si>
  <si>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</si>
  <si>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</si>
  <si>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</si>
  <si>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</si>
  <si>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</si>
  <si>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</si>
  <si>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</si>
  <si>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</si>
  <si>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</si>
  <si>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</si>
  <si>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</si>
  <si>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</si>
  <si>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</si>
  <si>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</si>
  <si>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</si>
  <si>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</si>
  <si>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</si>
  <si>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</si>
  <si>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</si>
  <si>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</si>
  <si>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</si>
  <si>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</si>
  <si>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</si>
  <si>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</si>
  <si>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</si>
  <si>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</si>
  <si>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</si>
  <si>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</si>
  <si>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</si>
  <si>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</si>
  <si>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</si>
  <si>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</si>
  <si>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</si>
  <si>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</si>
  <si>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</si>
  <si>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</si>
  <si>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</si>
  <si>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</si>
  <si>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</si>
  <si>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</si>
  <si>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</si>
  <si>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</si>
  <si>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</si>
  <si>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</si>
  <si>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</si>
  <si>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</si>
  <si>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</si>
  <si>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</si>
  <si>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</si>
  <si>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</si>
  <si>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</si>
  <si>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</si>
  <si>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</si>
  <si>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</si>
  <si>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</si>
  <si>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</si>
  <si>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</si>
  <si>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</si>
  <si>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</si>
  <si>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</si>
  <si>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</si>
  <si>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</si>
  <si>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</si>
  <si>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</si>
  <si>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</si>
  <si>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</si>
  <si>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</si>
  <si>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</si>
  <si>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</si>
  <si>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</si>
  <si>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</si>
  <si>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</si>
  <si>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</si>
  <si>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</si>
  <si>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</si>
  <si>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</si>
  <si>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</si>
  <si>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</si>
  <si>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</si>
  <si>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</si>
  <si>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</si>
  <si>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</si>
  <si>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</si>
  <si>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</si>
  <si>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</si>
  <si>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</si>
  <si>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</si>
  <si>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</si>
  <si>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</si>
  <si>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</si>
  <si>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</si>
  <si>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</si>
  <si>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</si>
  <si>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</si>
  <si>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</si>
  <si>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</si>
  <si>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</si>
  <si>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</si>
  <si>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</si>
  <si>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</si>
  <si>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</si>
  <si>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</si>
  <si>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</si>
  <si>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</si>
  <si>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</si>
  <si>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</si>
  <si>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</si>
  <si>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</si>
  <si>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</si>
  <si>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</si>
  <si>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</si>
  <si>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</si>
  <si>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</si>
  <si>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</si>
  <si>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</si>
  <si>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</si>
  <si>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</si>
  <si>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</si>
  <si>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</si>
  <si>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</si>
  <si>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</si>
  <si>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</si>
  <si>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</si>
  <si>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</si>
  <si>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</si>
  <si>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</si>
  <si>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</si>
  <si>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</si>
  <si>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</si>
  <si>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</si>
  <si>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</si>
  <si>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</si>
  <si>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</si>
  <si>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</si>
  <si>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</si>
  <si>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</si>
  <si>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</si>
  <si>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</si>
  <si>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</si>
  <si>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</si>
  <si>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</si>
  <si>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</si>
  <si>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</si>
  <si>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</si>
  <si>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</si>
  <si>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</si>
  <si>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</si>
  <si>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</si>
  <si>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</si>
  <si>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</si>
  <si>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</si>
  <si>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</si>
  <si>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</si>
  <si>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</si>
  <si>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</si>
  <si>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</si>
  <si>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</si>
  <si>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</si>
  <si>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</si>
  <si>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</si>
  <si>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</si>
  <si>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</si>
  <si>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</si>
  <si>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</si>
  <si>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</si>
  <si>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</si>
  <si>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</si>
  <si>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</si>
  <si>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</si>
  <si>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</si>
  <si>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</si>
  <si>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</si>
  <si>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</si>
  <si>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</si>
  <si>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</si>
  <si>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</si>
  <si>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</si>
  <si>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</si>
  <si>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</si>
  <si>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</si>
  <si>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</si>
  <si>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</si>
  <si>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</si>
  <si>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</si>
  <si>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</si>
  <si>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</si>
  <si>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</si>
  <si>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</si>
  <si>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</si>
  <si>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</si>
  <si>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</si>
  <si>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</si>
  <si>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</si>
  <si>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</si>
  <si>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</si>
  <si>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</si>
  <si>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</si>
  <si>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</si>
  <si>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</si>
  <si>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</si>
  <si>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</si>
  <si>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</si>
  <si>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</si>
  <si>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</si>
  <si>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</si>
  <si>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</si>
  <si>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</si>
  <si>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</si>
  <si>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</si>
  <si>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</si>
  <si>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</si>
  <si>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</si>
  <si>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</si>
  <si>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</si>
  <si>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</si>
  <si>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</si>
  <si>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</si>
  <si>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</si>
  <si>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</si>
  <si>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</si>
  <si>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</si>
  <si>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</si>
  <si>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</si>
  <si>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</si>
  <si>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</si>
  <si>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</si>
  <si>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</si>
  <si>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</si>
  <si>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</si>
  <si>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</si>
  <si>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</si>
  <si>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</si>
  <si>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</si>
  <si>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</si>
  <si>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</si>
  <si>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</si>
  <si>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</si>
  <si>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</si>
  <si>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</si>
  <si>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</si>
  <si>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</si>
  <si>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</si>
  <si>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</si>
  <si>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</si>
  <si>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</si>
  <si>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</si>
  <si>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</si>
  <si>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</si>
  <si>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</si>
  <si>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</si>
  <si>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</si>
  <si>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</si>
  <si>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</si>
  <si>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</si>
  <si>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</si>
  <si>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</si>
  <si>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</si>
  <si>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</si>
  <si>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</si>
  <si>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</si>
  <si>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</si>
  <si>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</si>
  <si>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</si>
  <si>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</si>
  <si>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</si>
  <si>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</si>
  <si>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</si>
  <si>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</si>
  <si>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</si>
  <si>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</si>
  <si>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</si>
  <si>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</si>
  <si>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</si>
  <si>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</si>
  <si>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</si>
  <si>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</si>
  <si>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</si>
  <si>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</si>
  <si>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</si>
  <si>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</si>
  <si>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</si>
  <si>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</si>
  <si>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</si>
  <si>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</si>
  <si>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</si>
  <si>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</si>
  <si>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</si>
  <si>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</si>
  <si>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</si>
  <si>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</si>
  <si>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</si>
  <si>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</si>
  <si>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</si>
  <si>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</si>
  <si>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</si>
  <si>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</si>
  <si>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</si>
  <si>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</si>
  <si>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</si>
  <si>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</si>
  <si>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</si>
  <si>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</si>
  <si>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</si>
  <si>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</si>
  <si>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</si>
  <si>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</si>
  <si>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</si>
  <si>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</si>
  <si>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</si>
  <si>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</si>
  <si>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</si>
  <si>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</si>
  <si>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</si>
  <si>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</si>
  <si>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</si>
  <si>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</si>
  <si>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</si>
  <si>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</si>
  <si>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</si>
  <si>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</si>
  <si>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</si>
  <si>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</si>
  <si>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</si>
  <si>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</si>
  <si>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</si>
  <si>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</si>
  <si>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</si>
  <si>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</si>
  <si>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</si>
  <si>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</si>
  <si>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</si>
  <si>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</si>
  <si>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</si>
  <si>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</si>
  <si>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</si>
  <si>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</si>
  <si>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</si>
  <si>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</si>
  <si>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</si>
  <si>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</si>
  <si>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</si>
  <si>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</si>
  <si>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</si>
  <si>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</si>
  <si>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</si>
  <si>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</si>
  <si>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</si>
  <si>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</si>
  <si>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</si>
  <si>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</si>
  <si>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</si>
  <si>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</si>
  <si>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</si>
  <si>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</si>
  <si>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</si>
  <si>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</si>
  <si>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</si>
  <si>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</si>
  <si>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</si>
  <si>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</si>
  <si>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</si>
  <si>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</si>
  <si>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</si>
  <si>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</si>
  <si>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</si>
  <si>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</si>
  <si>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</si>
  <si>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</si>
  <si>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</si>
  <si>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</si>
  <si>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</si>
  <si>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</si>
  <si>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</si>
  <si>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</si>
  <si>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</si>
  <si>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</si>
  <si>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</si>
  <si>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</si>
  <si>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</si>
  <si>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951 0113 9990020340 244 220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</si>
  <si>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</si>
  <si>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</si>
  <si>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</si>
  <si>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</si>
  <si>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</si>
  <si>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</si>
  <si>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</si>
  <si>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</si>
  <si>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</si>
  <si>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</si>
  <si>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</si>
  <si>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</si>
  <si>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</si>
  <si>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</si>
  <si>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</si>
  <si>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</si>
  <si>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</si>
  <si>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</si>
  <si>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</si>
  <si>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</si>
  <si>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</si>
  <si>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</si>
  <si>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</si>
  <si>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</si>
  <si>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</si>
  <si>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</si>
  <si>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</si>
  <si>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</si>
  <si>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</si>
  <si>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</si>
  <si>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</si>
  <si>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</si>
  <si>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</si>
  <si>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</si>
  <si>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</si>
  <si>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</si>
  <si>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</si>
  <si>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</si>
  <si>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</si>
  <si>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</si>
  <si>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</si>
  <si>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</si>
  <si>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</si>
  <si>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</si>
  <si>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</si>
  <si>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</si>
  <si>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</si>
  <si>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</si>
  <si>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</si>
  <si>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</si>
  <si>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</si>
  <si>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</si>
  <si>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</si>
  <si>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</si>
  <si>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</si>
  <si>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</si>
  <si>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</si>
  <si>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</si>
  <si>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</si>
  <si>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</si>
  <si>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</si>
  <si>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</si>
  <si>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</si>
  <si>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</si>
  <si>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</si>
  <si>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</si>
  <si>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</si>
  <si>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</si>
  <si>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</si>
  <si>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</si>
  <si>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</si>
  <si>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</si>
  <si>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</si>
  <si>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</si>
  <si>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</si>
  <si>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</si>
  <si>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</si>
  <si>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</si>
  <si>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</si>
  <si>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</si>
  <si>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</si>
  <si>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</si>
  <si>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</si>
  <si>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</si>
  <si>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</si>
  <si>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</si>
  <si>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</si>
  <si>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</si>
  <si>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</si>
  <si>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</si>
  <si>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</si>
  <si>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</si>
  <si>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</si>
  <si>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</si>
  <si>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</si>
  <si>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</si>
  <si>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</si>
  <si>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</si>
  <si>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</si>
  <si>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</si>
  <si>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</si>
  <si>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</si>
  <si>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</si>
  <si>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</si>
  <si>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</si>
  <si>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</si>
  <si>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</si>
  <si>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</si>
  <si>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</si>
  <si>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</si>
  <si>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</si>
  <si>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</si>
  <si>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</si>
  <si>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</si>
  <si>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</si>
  <si>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</si>
  <si>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</si>
  <si>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</si>
  <si>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</si>
  <si>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</si>
  <si>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</si>
  <si>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</si>
  <si>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</si>
  <si>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</si>
  <si>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</si>
  <si>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</si>
  <si>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</si>
  <si>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</si>
  <si>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</si>
  <si>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</si>
  <si>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</si>
  <si>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</si>
  <si>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</si>
  <si>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</si>
  <si>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</si>
  <si>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</si>
  <si>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</si>
  <si>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</si>
  <si>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</si>
  <si>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951 0502 0410085010 244 226</t>
  </si>
  <si>
    <t>01 января 2017 г</t>
  </si>
  <si>
    <t>Глава Администрации Комиссаровского сельского поселения   _______________________    Ковалев А.С.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</si>
</sst>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200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49" fontId="4" fillId="15" borderId="10" xfId="0" applyNumberFormat="1" applyFont="1" applyFill="1" applyBorder="1" applyAlignment="1">
      <alignment horizontal="center" wrapText="1"/>
    </xf>
    <xf numFmtId="4" fontId="7" fillId="15" borderId="1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13" fillId="9" borderId="10" xfId="0" applyFont="1" applyFill="1" applyBorder="1" applyAlignment="1">
      <alignment horizontal="justify" vertical="top" wrapText="1"/>
    </xf>
    <xf numFmtId="49" fontId="4" fillId="9" borderId="10" xfId="0" applyNumberFormat="1" applyFont="1" applyFill="1" applyBorder="1" applyAlignment="1">
      <alignment horizontal="center" wrapText="1"/>
    </xf>
    <xf numFmtId="49" fontId="7" fillId="9" borderId="10" xfId="0" applyNumberFormat="1" applyFont="1" applyFill="1" applyBorder="1" applyAlignment="1">
      <alignment horizontal="center"/>
    </xf>
    <xf numFmtId="4" fontId="7" fillId="9" borderId="10" xfId="0" applyNumberFormat="1" applyFont="1" applyFill="1" applyBorder="1" applyAlignment="1">
      <alignment horizontal="center"/>
    </xf>
    <xf numFmtId="4" fontId="4" fillId="9" borderId="10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49" fontId="7" fillId="9" borderId="10" xfId="0" applyNumberFormat="1" applyFont="1" applyFill="1" applyBorder="1" applyAlignment="1">
      <alignment horizontal="center" wrapText="1"/>
    </xf>
    <xf numFmtId="0" fontId="14" fillId="9" borderId="10" xfId="0" applyFont="1" applyFill="1" applyBorder="1" applyAlignment="1">
      <alignment horizontal="justify" vertical="top" wrapText="1"/>
    </xf>
    <xf numFmtId="4" fontId="0" fillId="9" borderId="0" xfId="0" applyNumberFormat="1" applyFill="1" applyAlignment="1">
      <alignment/>
    </xf>
    <xf numFmtId="49" fontId="4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/>
    </xf>
    <xf numFmtId="0" fontId="14" fillId="15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showGridLines="0" view="pageBreakPreview" zoomScaleSheetLayoutView="100" zoomScalePageLayoutView="0" workbookViewId="0" topLeftCell="A1">
      <selection activeCell="C8" sqref="C8:C9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92" customWidth="1"/>
    <col min="5" max="6" width="12.375" style="65" customWidth="1"/>
    <col min="7" max="7" width="12.375" style="65" hidden="1" customWidth="1"/>
    <col min="8" max="8" width="11.625" style="0" bestFit="1" customWidth="1"/>
  </cols>
  <sheetData>
    <row r="1" spans="2:7" ht="15" customHeight="1">
      <c r="B1" s="29" t="s">
        <v>131</v>
      </c>
      <c r="C1" s="30"/>
      <c r="D1" s="65"/>
      <c r="E1" s="76" t="s">
        <v>129</v>
      </c>
      <c r="F1" s="76"/>
      <c r="G1" s="76"/>
    </row>
    <row r="2" spans="1:7" ht="15" customHeight="1">
      <c r="A2" s="31"/>
      <c r="B2" s="31"/>
      <c r="C2" s="32"/>
      <c r="D2" s="77"/>
      <c r="E2" s="77"/>
      <c r="F2" s="77"/>
      <c r="G2" s="77"/>
    </row>
    <row r="3" spans="1:7" ht="15" customHeight="1">
      <c r="A3" s="111" t="s">
        <v>118</v>
      </c>
      <c r="B3" s="33" t="s">
        <v>122</v>
      </c>
      <c r="C3" s="33" t="s">
        <v>120</v>
      </c>
      <c r="D3" s="26" t="s">
        <v>136</v>
      </c>
      <c r="E3" s="111" t="s">
        <v>130</v>
      </c>
      <c r="F3" s="27" t="s">
        <v>542</v>
      </c>
      <c r="G3" s="27"/>
    </row>
    <row r="4" spans="1:7" ht="12" customHeight="1">
      <c r="A4" s="112"/>
      <c r="B4" s="33" t="s">
        <v>123</v>
      </c>
      <c r="C4" s="34" t="s">
        <v>138</v>
      </c>
      <c r="D4" s="26" t="s">
        <v>135</v>
      </c>
      <c r="E4" s="112"/>
      <c r="F4" s="26" t="s">
        <v>116</v>
      </c>
      <c r="G4" s="26" t="s">
        <v>541</v>
      </c>
    </row>
    <row r="5" spans="1:7" ht="12" customHeight="1">
      <c r="A5" s="113"/>
      <c r="B5" s="33" t="s">
        <v>124</v>
      </c>
      <c r="C5" s="33" t="s">
        <v>137</v>
      </c>
      <c r="D5" s="26" t="s">
        <v>116</v>
      </c>
      <c r="E5" s="113"/>
      <c r="F5" s="28"/>
      <c r="G5" s="28"/>
    </row>
    <row r="6" spans="1:7" ht="15" customHeight="1">
      <c r="A6" s="35">
        <v>1</v>
      </c>
      <c r="B6" s="36">
        <v>2</v>
      </c>
      <c r="C6" s="24">
        <v>3</v>
      </c>
      <c r="D6" s="25" t="s">
        <v>115</v>
      </c>
      <c r="E6" s="25" t="s">
        <v>132</v>
      </c>
      <c r="F6" s="25" t="s">
        <v>133</v>
      </c>
      <c r="G6" s="25" t="s">
        <v>133</v>
      </c>
    </row>
    <row r="7" spans="1:8" ht="15" customHeight="1">
      <c r="A7" s="4" t="s">
        <v>121</v>
      </c>
      <c r="B7" s="7" t="s">
        <v>125</v>
      </c>
      <c r="C7" s="7" t="s">
        <v>126</v>
      </c>
      <c r="D7" s="5">
        <f>D9+D115+D129+D147+D172+D220+D236+D247+D255</f>
        <v>19959500</v>
      </c>
      <c r="E7" s="5">
        <f>E9+E115+E129+E147+E172+E220+E236+E247+E255</f>
        <v>18156659.89</v>
      </c>
      <c r="F7" s="5">
        <f>F9+F115+F129+F147+F172+F198+F220+F236+F247+F255</f>
        <v>1802840.1099999999</v>
      </c>
      <c r="G7" s="5"/>
      <c r="H7" s="15"/>
    </row>
    <row r="8" spans="1:7" ht="15" customHeight="1">
      <c r="A8" s="4" t="s">
        <v>119</v>
      </c>
      <c r="B8" s="7" t="s">
        <v>125</v>
      </c>
      <c r="C8" s="110" t="s">
        <v>563</v>
      </c>
      <c r="D8" s="5"/>
      <c r="E8" s="5"/>
      <c r="F8" s="5"/>
      <c r="G8" s="5"/>
    </row>
    <row r="9" spans="1:7" s="96" customFormat="1" ht="15" customHeight="1">
      <c r="A9" s="109" t="s">
        <v>141</v>
      </c>
      <c r="B9" s="93" t="s">
        <v>125</v>
      </c>
      <c r="C9" s="110"/>
      <c r="D9" s="94">
        <f>D10+D24+D53+D57+D63</f>
        <v>5432000</v>
      </c>
      <c r="E9" s="94">
        <f>E10+E24+E53+E57+E63</f>
        <v>5207347.07</v>
      </c>
      <c r="F9" s="94">
        <f>D9-E9</f>
        <v>224652.9299999997</v>
      </c>
      <c r="G9" s="95"/>
    </row>
    <row r="10" spans="1:7" ht="41.25" customHeight="1">
      <c r="A10" s="4" t="s">
        <v>73</v>
      </c>
      <c r="B10" s="7" t="s">
        <v>125</v>
      </c>
      <c r="C10" s="3" t="s">
        <v>381</v>
      </c>
      <c r="D10" s="5">
        <f>D11</f>
        <v>752700</v>
      </c>
      <c r="E10" s="5">
        <f>E11</f>
        <v>752591.6199999999</v>
      </c>
      <c r="F10" s="5">
        <f aca="true" t="shared" si="0" ref="F10:F73">D10-E10</f>
        <v>108.38000000012107</v>
      </c>
      <c r="G10" s="5"/>
    </row>
    <row r="11" spans="1:7" ht="27" customHeight="1">
      <c r="A11" s="37" t="s">
        <v>267</v>
      </c>
      <c r="B11" s="7" t="s">
        <v>125</v>
      </c>
      <c r="C11" s="3" t="s">
        <v>380</v>
      </c>
      <c r="D11" s="5">
        <f>D12+D16+D20</f>
        <v>752700</v>
      </c>
      <c r="E11" s="5">
        <f>E12+E16+E20</f>
        <v>752591.6199999999</v>
      </c>
      <c r="F11" s="5">
        <f t="shared" si="0"/>
        <v>108.38000000012107</v>
      </c>
      <c r="G11" s="5"/>
    </row>
    <row r="12" spans="1:7" ht="33" customHeight="1">
      <c r="A12" s="4" t="s">
        <v>379</v>
      </c>
      <c r="B12" s="7" t="s">
        <v>125</v>
      </c>
      <c r="C12" s="3" t="s">
        <v>382</v>
      </c>
      <c r="D12" s="5">
        <f aca="true" t="shared" si="1" ref="D12:E14">D13</f>
        <v>550300</v>
      </c>
      <c r="E12" s="5">
        <f t="shared" si="1"/>
        <v>550276.45</v>
      </c>
      <c r="F12" s="5">
        <f t="shared" si="0"/>
        <v>23.550000000046566</v>
      </c>
      <c r="G12" s="5"/>
    </row>
    <row r="13" spans="1:7" ht="16.5" customHeight="1">
      <c r="A13" s="4" t="s">
        <v>146</v>
      </c>
      <c r="B13" s="7" t="s">
        <v>125</v>
      </c>
      <c r="C13" s="3" t="s">
        <v>383</v>
      </c>
      <c r="D13" s="5">
        <f t="shared" si="1"/>
        <v>550300</v>
      </c>
      <c r="E13" s="5">
        <f t="shared" si="1"/>
        <v>550276.45</v>
      </c>
      <c r="F13" s="5">
        <f t="shared" si="0"/>
        <v>23.550000000046566</v>
      </c>
      <c r="G13" s="5"/>
    </row>
    <row r="14" spans="1:7" ht="21.75" customHeight="1">
      <c r="A14" s="6" t="s">
        <v>142</v>
      </c>
      <c r="B14" s="7" t="s">
        <v>125</v>
      </c>
      <c r="C14" s="3" t="s">
        <v>384</v>
      </c>
      <c r="D14" s="5">
        <f t="shared" si="1"/>
        <v>550300</v>
      </c>
      <c r="E14" s="5">
        <f t="shared" si="1"/>
        <v>550276.45</v>
      </c>
      <c r="F14" s="5">
        <f t="shared" si="0"/>
        <v>23.550000000046566</v>
      </c>
      <c r="G14" s="5"/>
    </row>
    <row r="15" spans="1:7" ht="15" customHeight="1">
      <c r="A15" s="4" t="s">
        <v>143</v>
      </c>
      <c r="B15" s="7" t="s">
        <v>125</v>
      </c>
      <c r="C15" s="3" t="s">
        <v>385</v>
      </c>
      <c r="D15" s="5">
        <v>550300</v>
      </c>
      <c r="E15" s="5">
        <v>550276.45</v>
      </c>
      <c r="F15" s="5">
        <f t="shared" si="0"/>
        <v>23.550000000046566</v>
      </c>
      <c r="G15" s="5"/>
    </row>
    <row r="16" spans="1:7" ht="36.75" customHeight="1">
      <c r="A16" s="4" t="s">
        <v>298</v>
      </c>
      <c r="B16" s="7" t="s">
        <v>125</v>
      </c>
      <c r="C16" s="3" t="s">
        <v>386</v>
      </c>
      <c r="D16" s="5">
        <f aca="true" t="shared" si="2" ref="D16:E18">D17</f>
        <v>37400</v>
      </c>
      <c r="E16" s="5">
        <f t="shared" si="2"/>
        <v>37346.34</v>
      </c>
      <c r="F16" s="5">
        <f t="shared" si="0"/>
        <v>53.66000000000349</v>
      </c>
      <c r="G16" s="5"/>
    </row>
    <row r="17" spans="1:7" ht="12" customHeight="1">
      <c r="A17" s="4" t="s">
        <v>146</v>
      </c>
      <c r="B17" s="7" t="s">
        <v>125</v>
      </c>
      <c r="C17" s="3" t="s">
        <v>387</v>
      </c>
      <c r="D17" s="5">
        <f t="shared" si="2"/>
        <v>37400</v>
      </c>
      <c r="E17" s="5">
        <f t="shared" si="2"/>
        <v>37346.34</v>
      </c>
      <c r="F17" s="5">
        <f t="shared" si="0"/>
        <v>53.66000000000349</v>
      </c>
      <c r="G17" s="5"/>
    </row>
    <row r="18" spans="1:7" ht="21.75" customHeight="1">
      <c r="A18" s="6" t="s">
        <v>142</v>
      </c>
      <c r="B18" s="7" t="s">
        <v>125</v>
      </c>
      <c r="C18" s="3" t="s">
        <v>388</v>
      </c>
      <c r="D18" s="5">
        <f t="shared" si="2"/>
        <v>37400</v>
      </c>
      <c r="E18" s="5">
        <f t="shared" si="2"/>
        <v>37346.34</v>
      </c>
      <c r="F18" s="5">
        <f t="shared" si="0"/>
        <v>53.66000000000349</v>
      </c>
      <c r="G18" s="5"/>
    </row>
    <row r="19" spans="1:7" ht="12" customHeight="1">
      <c r="A19" s="4" t="s">
        <v>144</v>
      </c>
      <c r="B19" s="7" t="s">
        <v>125</v>
      </c>
      <c r="C19" s="3" t="s">
        <v>389</v>
      </c>
      <c r="D19" s="5">
        <v>37400</v>
      </c>
      <c r="E19" s="5">
        <v>37346.34</v>
      </c>
      <c r="F19" s="5">
        <f t="shared" si="0"/>
        <v>53.66000000000349</v>
      </c>
      <c r="G19" s="5"/>
    </row>
    <row r="20" spans="1:7" ht="38.25" customHeight="1">
      <c r="A20" s="4" t="s">
        <v>378</v>
      </c>
      <c r="B20" s="7" t="s">
        <v>125</v>
      </c>
      <c r="C20" s="3" t="s">
        <v>390</v>
      </c>
      <c r="D20" s="5">
        <f aca="true" t="shared" si="3" ref="D20:E22">D21</f>
        <v>165000</v>
      </c>
      <c r="E20" s="5">
        <f t="shared" si="3"/>
        <v>164968.83</v>
      </c>
      <c r="F20" s="5">
        <f t="shared" si="0"/>
        <v>31.170000000012806</v>
      </c>
      <c r="G20" s="5"/>
    </row>
    <row r="21" spans="1:7" ht="12" customHeight="1">
      <c r="A21" s="4" t="s">
        <v>146</v>
      </c>
      <c r="B21" s="7" t="s">
        <v>125</v>
      </c>
      <c r="C21" s="3" t="s">
        <v>391</v>
      </c>
      <c r="D21" s="5">
        <f t="shared" si="3"/>
        <v>165000</v>
      </c>
      <c r="E21" s="5">
        <f t="shared" si="3"/>
        <v>164968.83</v>
      </c>
      <c r="F21" s="5">
        <f t="shared" si="0"/>
        <v>31.170000000012806</v>
      </c>
      <c r="G21" s="5"/>
    </row>
    <row r="22" spans="1:7" ht="12" customHeight="1">
      <c r="A22" s="6" t="s">
        <v>142</v>
      </c>
      <c r="B22" s="7" t="s">
        <v>125</v>
      </c>
      <c r="C22" s="3" t="s">
        <v>392</v>
      </c>
      <c r="D22" s="5">
        <f t="shared" si="3"/>
        <v>165000</v>
      </c>
      <c r="E22" s="5">
        <f t="shared" si="3"/>
        <v>164968.83</v>
      </c>
      <c r="F22" s="5">
        <f t="shared" si="0"/>
        <v>31.170000000012806</v>
      </c>
      <c r="G22" s="5"/>
    </row>
    <row r="23" spans="1:7" ht="12" customHeight="1">
      <c r="A23" s="4" t="s">
        <v>145</v>
      </c>
      <c r="B23" s="7" t="s">
        <v>125</v>
      </c>
      <c r="C23" s="3" t="s">
        <v>393</v>
      </c>
      <c r="D23" s="5">
        <v>165000</v>
      </c>
      <c r="E23" s="5">
        <v>164968.83</v>
      </c>
      <c r="F23" s="5">
        <f t="shared" si="0"/>
        <v>31.170000000012806</v>
      </c>
      <c r="G23" s="5"/>
    </row>
    <row r="24" spans="1:7" ht="51" customHeight="1">
      <c r="A24" s="81" t="s">
        <v>107</v>
      </c>
      <c r="B24" s="86" t="s">
        <v>125</v>
      </c>
      <c r="C24" s="87" t="s">
        <v>394</v>
      </c>
      <c r="D24" s="88">
        <f>D25+D48</f>
        <v>3679000</v>
      </c>
      <c r="E24" s="88">
        <f>E25+E48</f>
        <v>3677521.55</v>
      </c>
      <c r="F24" s="88">
        <f t="shared" si="0"/>
        <v>1478.4500000001863</v>
      </c>
      <c r="G24" s="5"/>
    </row>
    <row r="25" spans="1:7" ht="33.75" customHeight="1">
      <c r="A25" s="84" t="s">
        <v>299</v>
      </c>
      <c r="B25" s="7" t="s">
        <v>125</v>
      </c>
      <c r="C25" s="87" t="s">
        <v>395</v>
      </c>
      <c r="D25" s="88">
        <f>D26+D30+D38+D34</f>
        <v>3678800</v>
      </c>
      <c r="E25" s="88">
        <f>E26+E30+E38+E34</f>
        <v>3677321.55</v>
      </c>
      <c r="F25" s="88">
        <f t="shared" si="0"/>
        <v>1478.4500000001863</v>
      </c>
      <c r="G25" s="5"/>
    </row>
    <row r="26" spans="1:7" ht="39" customHeight="1">
      <c r="A26" s="4" t="s">
        <v>379</v>
      </c>
      <c r="B26" s="7" t="s">
        <v>125</v>
      </c>
      <c r="C26" s="3" t="s">
        <v>396</v>
      </c>
      <c r="D26" s="5">
        <f aca="true" t="shared" si="4" ref="D26:E28">D27</f>
        <v>2157000</v>
      </c>
      <c r="E26" s="5">
        <f t="shared" si="4"/>
        <v>2156967.28</v>
      </c>
      <c r="F26" s="5">
        <f t="shared" si="0"/>
        <v>32.72000000020489</v>
      </c>
      <c r="G26" s="5"/>
    </row>
    <row r="27" spans="1:7" ht="15" customHeight="1">
      <c r="A27" s="4" t="s">
        <v>146</v>
      </c>
      <c r="B27" s="7" t="s">
        <v>125</v>
      </c>
      <c r="C27" s="3" t="s">
        <v>397</v>
      </c>
      <c r="D27" s="5">
        <f t="shared" si="4"/>
        <v>2157000</v>
      </c>
      <c r="E27" s="5">
        <f t="shared" si="4"/>
        <v>2156967.28</v>
      </c>
      <c r="F27" s="5">
        <f t="shared" si="0"/>
        <v>32.72000000020489</v>
      </c>
      <c r="G27" s="5"/>
    </row>
    <row r="28" spans="1:7" ht="23.25" customHeight="1">
      <c r="A28" s="6" t="s">
        <v>142</v>
      </c>
      <c r="B28" s="7" t="s">
        <v>125</v>
      </c>
      <c r="C28" s="3" t="s">
        <v>398</v>
      </c>
      <c r="D28" s="5">
        <f t="shared" si="4"/>
        <v>2157000</v>
      </c>
      <c r="E28" s="5">
        <f t="shared" si="4"/>
        <v>2156967.28</v>
      </c>
      <c r="F28" s="5">
        <f t="shared" si="0"/>
        <v>32.72000000020489</v>
      </c>
      <c r="G28" s="5"/>
    </row>
    <row r="29" spans="1:8" ht="16.5" customHeight="1">
      <c r="A29" s="4" t="s">
        <v>143</v>
      </c>
      <c r="B29" s="7" t="s">
        <v>125</v>
      </c>
      <c r="C29" s="3" t="s">
        <v>399</v>
      </c>
      <c r="D29" s="5">
        <v>2157000</v>
      </c>
      <c r="E29" s="5">
        <v>2156967.28</v>
      </c>
      <c r="F29" s="5">
        <f t="shared" si="0"/>
        <v>32.72000000020489</v>
      </c>
      <c r="G29" s="5"/>
      <c r="H29" s="15"/>
    </row>
    <row r="30" spans="1:7" ht="36.75" customHeight="1">
      <c r="A30" s="4" t="s">
        <v>298</v>
      </c>
      <c r="B30" s="7" t="s">
        <v>125</v>
      </c>
      <c r="C30" s="3" t="s">
        <v>400</v>
      </c>
      <c r="D30" s="5">
        <f aca="true" t="shared" si="5" ref="D30:E32">D31</f>
        <v>170600</v>
      </c>
      <c r="E30" s="5">
        <f t="shared" si="5"/>
        <v>170569.77</v>
      </c>
      <c r="F30" s="5">
        <f t="shared" si="0"/>
        <v>30.230000000010477</v>
      </c>
      <c r="G30" s="5"/>
    </row>
    <row r="31" spans="1:7" ht="17.25" customHeight="1">
      <c r="A31" s="4" t="s">
        <v>146</v>
      </c>
      <c r="B31" s="7" t="s">
        <v>125</v>
      </c>
      <c r="C31" s="3" t="s">
        <v>401</v>
      </c>
      <c r="D31" s="5">
        <f t="shared" si="5"/>
        <v>170600</v>
      </c>
      <c r="E31" s="5">
        <f t="shared" si="5"/>
        <v>170569.77</v>
      </c>
      <c r="F31" s="5">
        <f t="shared" si="0"/>
        <v>30.230000000010477</v>
      </c>
      <c r="G31" s="5"/>
    </row>
    <row r="32" spans="1:7" ht="21.75" customHeight="1">
      <c r="A32" s="6" t="s">
        <v>142</v>
      </c>
      <c r="B32" s="7" t="s">
        <v>125</v>
      </c>
      <c r="C32" s="3" t="s">
        <v>402</v>
      </c>
      <c r="D32" s="5">
        <f t="shared" si="5"/>
        <v>170600</v>
      </c>
      <c r="E32" s="5">
        <f t="shared" si="5"/>
        <v>170569.77</v>
      </c>
      <c r="F32" s="5">
        <f t="shared" si="0"/>
        <v>30.230000000010477</v>
      </c>
      <c r="G32" s="5"/>
    </row>
    <row r="33" spans="1:7" ht="18" customHeight="1">
      <c r="A33" s="4" t="s">
        <v>144</v>
      </c>
      <c r="B33" s="7" t="s">
        <v>125</v>
      </c>
      <c r="C33" s="3" t="s">
        <v>403</v>
      </c>
      <c r="D33" s="5">
        <v>170600</v>
      </c>
      <c r="E33" s="5">
        <v>170569.77</v>
      </c>
      <c r="F33" s="5">
        <f t="shared" si="0"/>
        <v>30.230000000010477</v>
      </c>
      <c r="G33" s="5"/>
    </row>
    <row r="34" spans="1:7" ht="45" customHeight="1">
      <c r="A34" s="89" t="s">
        <v>378</v>
      </c>
      <c r="B34" s="7"/>
      <c r="C34" s="3" t="s">
        <v>404</v>
      </c>
      <c r="D34" s="5">
        <f aca="true" t="shared" si="6" ref="D34:E36">D35</f>
        <v>678200</v>
      </c>
      <c r="E34" s="5">
        <f t="shared" si="6"/>
        <v>678196.28</v>
      </c>
      <c r="F34" s="5">
        <f t="shared" si="0"/>
        <v>3.7199999999720603</v>
      </c>
      <c r="G34" s="5"/>
    </row>
    <row r="35" spans="1:7" ht="21.75" customHeight="1">
      <c r="A35" s="4" t="s">
        <v>146</v>
      </c>
      <c r="B35" s="7"/>
      <c r="C35" s="3" t="s">
        <v>405</v>
      </c>
      <c r="D35" s="5">
        <f t="shared" si="6"/>
        <v>678200</v>
      </c>
      <c r="E35" s="5">
        <f t="shared" si="6"/>
        <v>678196.28</v>
      </c>
      <c r="F35" s="5">
        <f t="shared" si="0"/>
        <v>3.7199999999720603</v>
      </c>
      <c r="G35" s="5"/>
    </row>
    <row r="36" spans="1:7" ht="30" customHeight="1">
      <c r="A36" s="6" t="s">
        <v>142</v>
      </c>
      <c r="B36" s="7"/>
      <c r="C36" s="3" t="s">
        <v>406</v>
      </c>
      <c r="D36" s="5">
        <f t="shared" si="6"/>
        <v>678200</v>
      </c>
      <c r="E36" s="5">
        <f t="shared" si="6"/>
        <v>678196.28</v>
      </c>
      <c r="F36" s="5">
        <f t="shared" si="0"/>
        <v>3.7199999999720603</v>
      </c>
      <c r="G36" s="5"/>
    </row>
    <row r="37" spans="1:7" ht="18" customHeight="1">
      <c r="A37" s="4" t="s">
        <v>145</v>
      </c>
      <c r="B37" s="7"/>
      <c r="C37" s="3" t="s">
        <v>407</v>
      </c>
      <c r="D37" s="5">
        <v>678200</v>
      </c>
      <c r="E37" s="5">
        <v>678196.28</v>
      </c>
      <c r="F37" s="5">
        <f t="shared" si="0"/>
        <v>3.7199999999720603</v>
      </c>
      <c r="G37" s="5"/>
    </row>
    <row r="38" spans="1:7" ht="36" customHeight="1">
      <c r="A38" s="4" t="s">
        <v>64</v>
      </c>
      <c r="B38" s="7" t="s">
        <v>125</v>
      </c>
      <c r="C38" s="3" t="s">
        <v>408</v>
      </c>
      <c r="D38" s="5">
        <f>D39+D46</f>
        <v>673000</v>
      </c>
      <c r="E38" s="5">
        <f>E39+E46</f>
        <v>671588.22</v>
      </c>
      <c r="F38" s="5">
        <f t="shared" si="0"/>
        <v>1411.780000000028</v>
      </c>
      <c r="G38" s="5"/>
    </row>
    <row r="39" spans="1:7" ht="22.5" customHeight="1">
      <c r="A39" s="4" t="s">
        <v>146</v>
      </c>
      <c r="B39" s="7" t="s">
        <v>125</v>
      </c>
      <c r="C39" s="3" t="s">
        <v>409</v>
      </c>
      <c r="D39" s="5">
        <f>D40</f>
        <v>262100</v>
      </c>
      <c r="E39" s="5">
        <f>E40</f>
        <v>261809.52000000002</v>
      </c>
      <c r="F39" s="5">
        <f t="shared" si="0"/>
        <v>290.4799999999814</v>
      </c>
      <c r="G39" s="5"/>
    </row>
    <row r="40" spans="1:7" ht="15" customHeight="1">
      <c r="A40" s="4" t="s">
        <v>112</v>
      </c>
      <c r="B40" s="7" t="s">
        <v>125</v>
      </c>
      <c r="C40" s="3" t="s">
        <v>410</v>
      </c>
      <c r="D40" s="5">
        <f>D41+D42+D43+D44+D45</f>
        <v>262100</v>
      </c>
      <c r="E40" s="5">
        <f>E41+E42+E43+E44+E45</f>
        <v>261809.52000000002</v>
      </c>
      <c r="F40" s="5">
        <f t="shared" si="0"/>
        <v>290.4799999999814</v>
      </c>
      <c r="G40" s="5"/>
    </row>
    <row r="41" spans="1:7" ht="15" customHeight="1">
      <c r="A41" s="6" t="s">
        <v>148</v>
      </c>
      <c r="B41" s="7" t="s">
        <v>125</v>
      </c>
      <c r="C41" s="3" t="s">
        <v>411</v>
      </c>
      <c r="D41" s="5">
        <v>76100</v>
      </c>
      <c r="E41" s="5">
        <v>76023.2</v>
      </c>
      <c r="F41" s="5">
        <f t="shared" si="0"/>
        <v>76.80000000000291</v>
      </c>
      <c r="G41" s="5"/>
    </row>
    <row r="42" spans="1:7" ht="15" customHeight="1">
      <c r="A42" s="6" t="s">
        <v>149</v>
      </c>
      <c r="B42" s="7" t="s">
        <v>125</v>
      </c>
      <c r="C42" s="3" t="s">
        <v>412</v>
      </c>
      <c r="D42" s="5">
        <v>0</v>
      </c>
      <c r="E42" s="5">
        <v>0</v>
      </c>
      <c r="F42" s="5">
        <f t="shared" si="0"/>
        <v>0</v>
      </c>
      <c r="G42" s="5"/>
    </row>
    <row r="43" spans="1:7" ht="23.25" customHeight="1">
      <c r="A43" s="6" t="s">
        <v>150</v>
      </c>
      <c r="B43" s="7" t="s">
        <v>125</v>
      </c>
      <c r="C43" s="3" t="s">
        <v>413</v>
      </c>
      <c r="D43" s="5">
        <v>83800</v>
      </c>
      <c r="E43" s="5">
        <v>83737.12</v>
      </c>
      <c r="F43" s="5">
        <f t="shared" si="0"/>
        <v>62.88000000000466</v>
      </c>
      <c r="G43" s="5"/>
    </row>
    <row r="44" spans="1:7" ht="15" customHeight="1">
      <c r="A44" s="4" t="s">
        <v>151</v>
      </c>
      <c r="B44" s="7" t="s">
        <v>125</v>
      </c>
      <c r="C44" s="3" t="s">
        <v>414</v>
      </c>
      <c r="D44" s="5">
        <v>12000</v>
      </c>
      <c r="E44" s="5">
        <v>11900</v>
      </c>
      <c r="F44" s="5">
        <f t="shared" si="0"/>
        <v>100</v>
      </c>
      <c r="G44" s="5"/>
    </row>
    <row r="45" spans="1:7" ht="17.25" customHeight="1">
      <c r="A45" s="4" t="s">
        <v>114</v>
      </c>
      <c r="B45" s="7" t="s">
        <v>125</v>
      </c>
      <c r="C45" s="3" t="s">
        <v>415</v>
      </c>
      <c r="D45" s="5">
        <v>90200</v>
      </c>
      <c r="E45" s="5">
        <v>90149.2</v>
      </c>
      <c r="F45" s="5">
        <f t="shared" si="0"/>
        <v>50.80000000000291</v>
      </c>
      <c r="G45" s="5"/>
    </row>
    <row r="46" spans="1:7" ht="15" customHeight="1">
      <c r="A46" s="4" t="s">
        <v>154</v>
      </c>
      <c r="B46" s="7" t="s">
        <v>125</v>
      </c>
      <c r="C46" s="3" t="s">
        <v>416</v>
      </c>
      <c r="D46" s="5">
        <f>D47</f>
        <v>410900</v>
      </c>
      <c r="E46" s="5">
        <f>E47</f>
        <v>409778.7</v>
      </c>
      <c r="F46" s="5">
        <f t="shared" si="0"/>
        <v>1121.2999999999884</v>
      </c>
      <c r="G46" s="5"/>
    </row>
    <row r="47" spans="1:7" ht="12.75" customHeight="1">
      <c r="A47" s="4" t="s">
        <v>155</v>
      </c>
      <c r="B47" s="7" t="s">
        <v>125</v>
      </c>
      <c r="C47" s="3" t="s">
        <v>417</v>
      </c>
      <c r="D47" s="5">
        <v>410900</v>
      </c>
      <c r="E47" s="5">
        <v>409778.7</v>
      </c>
      <c r="F47" s="5">
        <f t="shared" si="0"/>
        <v>1121.2999999999884</v>
      </c>
      <c r="G47" s="5"/>
    </row>
    <row r="48" spans="1:7" ht="15" customHeight="1">
      <c r="A48" s="81" t="s">
        <v>110</v>
      </c>
      <c r="B48" s="7" t="s">
        <v>125</v>
      </c>
      <c r="C48" s="87" t="s">
        <v>418</v>
      </c>
      <c r="D48" s="88">
        <f>D49</f>
        <v>200</v>
      </c>
      <c r="E48" s="88">
        <f>E49</f>
        <v>200</v>
      </c>
      <c r="F48" s="88">
        <f t="shared" si="0"/>
        <v>0</v>
      </c>
      <c r="G48" s="5"/>
    </row>
    <row r="49" spans="1:7" ht="121.5" customHeight="1">
      <c r="A49" s="85" t="s">
        <v>275</v>
      </c>
      <c r="B49" s="7" t="s">
        <v>125</v>
      </c>
      <c r="C49" s="3" t="s">
        <v>419</v>
      </c>
      <c r="D49" s="5">
        <f aca="true" t="shared" si="7" ref="D49:E51">D50</f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64</v>
      </c>
      <c r="B50" s="7" t="s">
        <v>125</v>
      </c>
      <c r="C50" s="3" t="s">
        <v>420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154</v>
      </c>
      <c r="B51" s="7" t="s">
        <v>125</v>
      </c>
      <c r="C51" s="3" t="s">
        <v>421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155</v>
      </c>
      <c r="B52" s="7" t="s">
        <v>125</v>
      </c>
      <c r="C52" s="3" t="s">
        <v>422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81" t="s">
        <v>41</v>
      </c>
      <c r="B53" s="7" t="s">
        <v>125</v>
      </c>
      <c r="C53" s="3" t="s">
        <v>359</v>
      </c>
      <c r="D53" s="5">
        <f aca="true" t="shared" si="8" ref="D53:E55">D54</f>
        <v>442300</v>
      </c>
      <c r="E53" s="5">
        <f t="shared" si="8"/>
        <v>442225.9</v>
      </c>
      <c r="F53" s="5">
        <f t="shared" si="0"/>
        <v>74.09999999997672</v>
      </c>
      <c r="G53" s="5"/>
    </row>
    <row r="54" spans="1:7" ht="43.5" customHeight="1">
      <c r="A54" s="4" t="s">
        <v>64</v>
      </c>
      <c r="B54" s="7" t="s">
        <v>125</v>
      </c>
      <c r="C54" s="3" t="s">
        <v>358</v>
      </c>
      <c r="D54" s="5">
        <f t="shared" si="8"/>
        <v>442300</v>
      </c>
      <c r="E54" s="5">
        <f t="shared" si="8"/>
        <v>442225.9</v>
      </c>
      <c r="F54" s="5">
        <f t="shared" si="0"/>
        <v>74.09999999997672</v>
      </c>
      <c r="G54" s="5"/>
    </row>
    <row r="55" spans="1:7" ht="15.75" customHeight="1">
      <c r="A55" s="4" t="s">
        <v>146</v>
      </c>
      <c r="B55" s="7" t="s">
        <v>125</v>
      </c>
      <c r="C55" s="3" t="s">
        <v>357</v>
      </c>
      <c r="D55" s="5">
        <f t="shared" si="8"/>
        <v>442300</v>
      </c>
      <c r="E55" s="5">
        <f t="shared" si="8"/>
        <v>442225.9</v>
      </c>
      <c r="F55" s="5">
        <f t="shared" si="0"/>
        <v>74.09999999997672</v>
      </c>
      <c r="G55" s="5"/>
    </row>
    <row r="56" spans="1:7" ht="15.75" customHeight="1">
      <c r="A56" s="4" t="s">
        <v>153</v>
      </c>
      <c r="B56" s="7" t="s">
        <v>125</v>
      </c>
      <c r="C56" s="3" t="s">
        <v>580</v>
      </c>
      <c r="D56" s="5">
        <v>442300</v>
      </c>
      <c r="E56" s="5">
        <v>442225.9</v>
      </c>
      <c r="F56" s="5">
        <f t="shared" si="0"/>
        <v>74.09999999997672</v>
      </c>
      <c r="G56" s="5"/>
    </row>
    <row r="57" spans="1:7" s="102" customFormat="1" ht="15.75" customHeight="1">
      <c r="A57" s="97" t="s">
        <v>72</v>
      </c>
      <c r="B57" s="98" t="s">
        <v>125</v>
      </c>
      <c r="C57" s="106" t="s">
        <v>423</v>
      </c>
      <c r="D57" s="101">
        <f>D59</f>
        <v>1000</v>
      </c>
      <c r="E57" s="101">
        <f>E59</f>
        <v>0</v>
      </c>
      <c r="F57" s="101">
        <f t="shared" si="0"/>
        <v>1000</v>
      </c>
      <c r="G57" s="101"/>
    </row>
    <row r="58" spans="1:7" ht="21.75" customHeight="1">
      <c r="A58" s="4" t="s">
        <v>109</v>
      </c>
      <c r="B58" s="7">
        <v>200</v>
      </c>
      <c r="C58" s="3" t="s">
        <v>424</v>
      </c>
      <c r="D58" s="5">
        <f aca="true" t="shared" si="9" ref="D58:E61">D59</f>
        <v>1000</v>
      </c>
      <c r="E58" s="5">
        <f t="shared" si="9"/>
        <v>0</v>
      </c>
      <c r="F58" s="5">
        <f t="shared" si="0"/>
        <v>1000</v>
      </c>
      <c r="G58" s="5"/>
    </row>
    <row r="59" spans="1:7" ht="69" customHeight="1">
      <c r="A59" s="85" t="s">
        <v>276</v>
      </c>
      <c r="B59" s="7" t="s">
        <v>125</v>
      </c>
      <c r="C59" s="3" t="s">
        <v>425</v>
      </c>
      <c r="D59" s="5">
        <f t="shared" si="9"/>
        <v>1000</v>
      </c>
      <c r="E59" s="5">
        <f t="shared" si="9"/>
        <v>0</v>
      </c>
      <c r="F59" s="5">
        <f t="shared" si="0"/>
        <v>1000</v>
      </c>
      <c r="G59" s="5"/>
    </row>
    <row r="60" spans="1:7" ht="15.75" customHeight="1">
      <c r="A60" s="6" t="s">
        <v>222</v>
      </c>
      <c r="B60" s="7" t="s">
        <v>125</v>
      </c>
      <c r="C60" s="3" t="s">
        <v>426</v>
      </c>
      <c r="D60" s="5">
        <f t="shared" si="9"/>
        <v>1000</v>
      </c>
      <c r="E60" s="5">
        <f t="shared" si="9"/>
        <v>0</v>
      </c>
      <c r="F60" s="5">
        <f t="shared" si="0"/>
        <v>1000</v>
      </c>
      <c r="G60" s="5"/>
    </row>
    <row r="61" spans="1:7" ht="13.5" customHeight="1">
      <c r="A61" s="4" t="s">
        <v>146</v>
      </c>
      <c r="B61" s="7" t="s">
        <v>125</v>
      </c>
      <c r="C61" s="3" t="s">
        <v>427</v>
      </c>
      <c r="D61" s="5">
        <f>D62</f>
        <v>1000</v>
      </c>
      <c r="E61" s="5">
        <f t="shared" si="9"/>
        <v>0</v>
      </c>
      <c r="F61" s="5">
        <f t="shared" si="0"/>
        <v>1000</v>
      </c>
      <c r="G61" s="5"/>
    </row>
    <row r="62" spans="1:7" ht="12.75" customHeight="1">
      <c r="A62" s="4" t="s">
        <v>153</v>
      </c>
      <c r="B62" s="7" t="s">
        <v>125</v>
      </c>
      <c r="C62" s="3" t="s">
        <v>428</v>
      </c>
      <c r="D62" s="5">
        <v>1000</v>
      </c>
      <c r="E62" s="5">
        <v>0</v>
      </c>
      <c r="F62" s="5">
        <f t="shared" si="0"/>
        <v>1000</v>
      </c>
      <c r="G62" s="5"/>
    </row>
    <row r="63" spans="1:7" s="23" customFormat="1" ht="16.5" customHeight="1">
      <c r="A63" s="82" t="s">
        <v>71</v>
      </c>
      <c r="B63" s="7" t="s">
        <v>125</v>
      </c>
      <c r="C63" s="87" t="s">
        <v>429</v>
      </c>
      <c r="D63" s="88">
        <f>D64+D80+D83+D89</f>
        <v>557000</v>
      </c>
      <c r="E63" s="88">
        <f>E64+E80+E83+E89</f>
        <v>335008</v>
      </c>
      <c r="F63" s="88">
        <f t="shared" si="0"/>
        <v>221992</v>
      </c>
      <c r="G63" s="5"/>
    </row>
    <row r="64" spans="1:7" ht="45" customHeight="1">
      <c r="A64" s="83" t="s">
        <v>299</v>
      </c>
      <c r="B64" s="7" t="s">
        <v>125</v>
      </c>
      <c r="C64" s="87" t="s">
        <v>430</v>
      </c>
      <c r="D64" s="88">
        <f>D65+D70</f>
        <v>149200</v>
      </c>
      <c r="E64" s="88">
        <f>E65+E70</f>
        <v>148440</v>
      </c>
      <c r="F64" s="88">
        <f t="shared" si="0"/>
        <v>760</v>
      </c>
      <c r="G64" s="5"/>
    </row>
    <row r="65" spans="1:7" ht="143.25" customHeight="1">
      <c r="A65" s="91" t="s">
        <v>113</v>
      </c>
      <c r="B65" s="7" t="s">
        <v>125</v>
      </c>
      <c r="C65" s="3" t="s">
        <v>431</v>
      </c>
      <c r="D65" s="5">
        <f aca="true" t="shared" si="10" ref="D65:E68">D66</f>
        <v>122000</v>
      </c>
      <c r="E65" s="5">
        <f t="shared" si="10"/>
        <v>122000</v>
      </c>
      <c r="F65" s="5">
        <f t="shared" si="0"/>
        <v>0</v>
      </c>
      <c r="G65" s="5"/>
    </row>
    <row r="66" spans="1:7" ht="12.75" customHeight="1">
      <c r="A66" s="38" t="s">
        <v>159</v>
      </c>
      <c r="B66" s="7" t="s">
        <v>125</v>
      </c>
      <c r="C66" s="3" t="s">
        <v>432</v>
      </c>
      <c r="D66" s="5">
        <f t="shared" si="10"/>
        <v>122000</v>
      </c>
      <c r="E66" s="5">
        <f t="shared" si="10"/>
        <v>122000</v>
      </c>
      <c r="F66" s="5">
        <f t="shared" si="0"/>
        <v>0</v>
      </c>
      <c r="G66" s="5"/>
    </row>
    <row r="67" spans="1:7" ht="12.75" customHeight="1">
      <c r="A67" s="9" t="s">
        <v>146</v>
      </c>
      <c r="B67" s="7" t="s">
        <v>125</v>
      </c>
      <c r="C67" s="3" t="s">
        <v>433</v>
      </c>
      <c r="D67" s="5">
        <f t="shared" si="10"/>
        <v>122000</v>
      </c>
      <c r="E67" s="5">
        <f t="shared" si="10"/>
        <v>122000</v>
      </c>
      <c r="F67" s="5">
        <f t="shared" si="0"/>
        <v>0</v>
      </c>
      <c r="G67" s="5"/>
    </row>
    <row r="68" spans="1:7" ht="12.75" customHeight="1">
      <c r="A68" s="9" t="s">
        <v>65</v>
      </c>
      <c r="B68" s="7" t="s">
        <v>125</v>
      </c>
      <c r="C68" s="3" t="s">
        <v>434</v>
      </c>
      <c r="D68" s="5">
        <f t="shared" si="10"/>
        <v>122000</v>
      </c>
      <c r="E68" s="5">
        <f>E69</f>
        <v>122000</v>
      </c>
      <c r="F68" s="5">
        <f t="shared" si="0"/>
        <v>0</v>
      </c>
      <c r="G68" s="5"/>
    </row>
    <row r="69" spans="1:7" ht="27.75" customHeight="1">
      <c r="A69" s="4" t="s">
        <v>66</v>
      </c>
      <c r="B69" s="7" t="s">
        <v>125</v>
      </c>
      <c r="C69" s="3" t="s">
        <v>435</v>
      </c>
      <c r="D69" s="5">
        <v>122000</v>
      </c>
      <c r="E69" s="5">
        <v>122000</v>
      </c>
      <c r="F69" s="5">
        <f t="shared" si="0"/>
        <v>0</v>
      </c>
      <c r="G69" s="5"/>
    </row>
    <row r="70" spans="1:7" ht="68.25" customHeight="1">
      <c r="A70" s="85" t="s">
        <v>268</v>
      </c>
      <c r="B70" s="7" t="s">
        <v>125</v>
      </c>
      <c r="C70" s="3" t="s">
        <v>550</v>
      </c>
      <c r="D70" s="5">
        <f>D71+D74+D77</f>
        <v>27200</v>
      </c>
      <c r="E70" s="5">
        <f>E71+E74+E77</f>
        <v>26440</v>
      </c>
      <c r="F70" s="5">
        <f>D70-E70+F77</f>
        <v>1350.83</v>
      </c>
      <c r="G70" s="5"/>
    </row>
    <row r="71" spans="1:7" ht="25.5" customHeight="1">
      <c r="A71" s="6" t="s">
        <v>188</v>
      </c>
      <c r="B71" s="7" t="s">
        <v>125</v>
      </c>
      <c r="C71" s="3" t="s">
        <v>549</v>
      </c>
      <c r="D71" s="5">
        <f>D72</f>
        <v>4500</v>
      </c>
      <c r="E71" s="5">
        <f>E72</f>
        <v>4460.83</v>
      </c>
      <c r="F71" s="5">
        <f t="shared" si="0"/>
        <v>39.17000000000007</v>
      </c>
      <c r="G71" s="5"/>
    </row>
    <row r="72" spans="1:7" ht="18" customHeight="1">
      <c r="A72" s="4" t="s">
        <v>146</v>
      </c>
      <c r="B72" s="7" t="s">
        <v>125</v>
      </c>
      <c r="C72" s="3" t="s">
        <v>548</v>
      </c>
      <c r="D72" s="5">
        <f>D73</f>
        <v>4500</v>
      </c>
      <c r="E72" s="5">
        <f>E73</f>
        <v>4460.83</v>
      </c>
      <c r="F72" s="5">
        <f t="shared" si="0"/>
        <v>39.17000000000007</v>
      </c>
      <c r="G72" s="5"/>
    </row>
    <row r="73" spans="1:7" ht="14.25" customHeight="1">
      <c r="A73" s="4" t="s">
        <v>153</v>
      </c>
      <c r="B73" s="7" t="s">
        <v>125</v>
      </c>
      <c r="C73" s="3" t="s">
        <v>547</v>
      </c>
      <c r="D73" s="5">
        <v>4500</v>
      </c>
      <c r="E73" s="5">
        <v>4460.83</v>
      </c>
      <c r="F73" s="5">
        <f t="shared" si="0"/>
        <v>39.17000000000007</v>
      </c>
      <c r="G73" s="5"/>
    </row>
    <row r="74" spans="1:7" ht="24" customHeight="1">
      <c r="A74" s="6" t="s">
        <v>325</v>
      </c>
      <c r="B74" s="7" t="s">
        <v>125</v>
      </c>
      <c r="C74" s="3" t="s">
        <v>546</v>
      </c>
      <c r="D74" s="5">
        <f>D75</f>
        <v>20900</v>
      </c>
      <c r="E74" s="5">
        <f>E75</f>
        <v>20770</v>
      </c>
      <c r="F74" s="5">
        <f aca="true" t="shared" si="11" ref="F74:F154">D74-E74</f>
        <v>130</v>
      </c>
      <c r="G74" s="5"/>
    </row>
    <row r="75" spans="1:7" ht="24" customHeight="1">
      <c r="A75" s="4" t="s">
        <v>146</v>
      </c>
      <c r="B75" s="7" t="s">
        <v>125</v>
      </c>
      <c r="C75" s="3" t="s">
        <v>545</v>
      </c>
      <c r="D75" s="5">
        <f>D76</f>
        <v>20900</v>
      </c>
      <c r="E75" s="5">
        <f>E76</f>
        <v>20770</v>
      </c>
      <c r="F75" s="5">
        <f t="shared" si="11"/>
        <v>130</v>
      </c>
      <c r="G75" s="5"/>
    </row>
    <row r="76" spans="1:7" ht="14.25" customHeight="1">
      <c r="A76" s="4" t="s">
        <v>153</v>
      </c>
      <c r="B76" s="7" t="s">
        <v>125</v>
      </c>
      <c r="C76" s="3" t="s">
        <v>544</v>
      </c>
      <c r="D76" s="5">
        <v>20900</v>
      </c>
      <c r="E76" s="5">
        <v>20770</v>
      </c>
      <c r="F76" s="5">
        <f t="shared" si="11"/>
        <v>130</v>
      </c>
      <c r="G76" s="5"/>
    </row>
    <row r="77" spans="1:7" ht="14.25" customHeight="1">
      <c r="A77" s="4" t="s">
        <v>324</v>
      </c>
      <c r="B77" s="7" t="s">
        <v>125</v>
      </c>
      <c r="C77" s="3" t="s">
        <v>6</v>
      </c>
      <c r="D77" s="5">
        <f>D78</f>
        <v>1800</v>
      </c>
      <c r="E77" s="5">
        <f>E78</f>
        <v>1209.17</v>
      </c>
      <c r="F77" s="5">
        <f t="shared" si="11"/>
        <v>590.8299999999999</v>
      </c>
      <c r="G77" s="5"/>
    </row>
    <row r="78" spans="1:7" ht="14.25" customHeight="1">
      <c r="A78" s="4" t="s">
        <v>146</v>
      </c>
      <c r="B78" s="7" t="s">
        <v>125</v>
      </c>
      <c r="C78" s="3" t="s">
        <v>4</v>
      </c>
      <c r="D78" s="5">
        <f>D79</f>
        <v>1800</v>
      </c>
      <c r="E78" s="5">
        <f>E79</f>
        <v>1209.17</v>
      </c>
      <c r="F78" s="5">
        <f>F79</f>
        <v>590.8299999999999</v>
      </c>
      <c r="G78" s="5"/>
    </row>
    <row r="79" spans="1:7" ht="14.25" customHeight="1">
      <c r="A79" s="4" t="s">
        <v>153</v>
      </c>
      <c r="B79" s="7" t="s">
        <v>125</v>
      </c>
      <c r="C79" s="3" t="s">
        <v>5</v>
      </c>
      <c r="D79" s="5">
        <v>1800</v>
      </c>
      <c r="E79" s="5">
        <v>1209.17</v>
      </c>
      <c r="F79" s="5">
        <f t="shared" si="11"/>
        <v>590.8299999999999</v>
      </c>
      <c r="G79" s="5"/>
    </row>
    <row r="80" spans="1:7" ht="61.5" customHeight="1">
      <c r="A80" s="81" t="s">
        <v>564</v>
      </c>
      <c r="B80" s="86" t="s">
        <v>125</v>
      </c>
      <c r="C80" s="87" t="s">
        <v>565</v>
      </c>
      <c r="D80" s="88">
        <f aca="true" t="shared" si="12" ref="D80:F81">D81</f>
        <v>6000</v>
      </c>
      <c r="E80" s="88">
        <f t="shared" si="12"/>
        <v>6000</v>
      </c>
      <c r="F80" s="88">
        <f t="shared" si="12"/>
        <v>0</v>
      </c>
      <c r="G80" s="5"/>
    </row>
    <row r="81" spans="1:7" ht="75" customHeight="1">
      <c r="A81" s="89" t="s">
        <v>566</v>
      </c>
      <c r="B81" s="7" t="s">
        <v>125</v>
      </c>
      <c r="C81" s="3" t="s">
        <v>579</v>
      </c>
      <c r="D81" s="5">
        <f t="shared" si="12"/>
        <v>6000</v>
      </c>
      <c r="E81" s="5">
        <f t="shared" si="12"/>
        <v>6000</v>
      </c>
      <c r="F81" s="5">
        <f t="shared" si="12"/>
        <v>0</v>
      </c>
      <c r="G81" s="5"/>
    </row>
    <row r="82" spans="1:7" ht="21.75" customHeight="1">
      <c r="A82" s="4" t="s">
        <v>152</v>
      </c>
      <c r="B82" s="7" t="s">
        <v>125</v>
      </c>
      <c r="C82" s="3" t="s">
        <v>578</v>
      </c>
      <c r="D82" s="5">
        <v>6000</v>
      </c>
      <c r="E82" s="5">
        <v>6000</v>
      </c>
      <c r="F82" s="5">
        <f>D82-E82</f>
        <v>0</v>
      </c>
      <c r="G82" s="5"/>
    </row>
    <row r="83" spans="1:7" ht="42.75" customHeight="1">
      <c r="A83" s="81" t="s">
        <v>301</v>
      </c>
      <c r="B83" s="86" t="s">
        <v>125</v>
      </c>
      <c r="C83" s="87" t="s">
        <v>436</v>
      </c>
      <c r="D83" s="88">
        <f aca="true" t="shared" si="13" ref="D83:E87">D84</f>
        <v>40000</v>
      </c>
      <c r="E83" s="88">
        <f t="shared" si="13"/>
        <v>34068</v>
      </c>
      <c r="F83" s="88">
        <f t="shared" si="11"/>
        <v>5932</v>
      </c>
      <c r="G83" s="5"/>
    </row>
    <row r="84" spans="1:7" ht="83.25" customHeight="1">
      <c r="A84" s="4" t="s">
        <v>302</v>
      </c>
      <c r="B84" s="7" t="s">
        <v>125</v>
      </c>
      <c r="C84" s="3" t="s">
        <v>437</v>
      </c>
      <c r="D84" s="5">
        <f>D85</f>
        <v>40000</v>
      </c>
      <c r="E84" s="5">
        <f>E85</f>
        <v>34068</v>
      </c>
      <c r="F84" s="5">
        <f t="shared" si="11"/>
        <v>5932</v>
      </c>
      <c r="G84" s="5"/>
    </row>
    <row r="85" spans="1:7" ht="35.25" customHeight="1">
      <c r="A85" s="4" t="s">
        <v>64</v>
      </c>
      <c r="B85" s="7" t="s">
        <v>125</v>
      </c>
      <c r="C85" s="3" t="s">
        <v>438</v>
      </c>
      <c r="D85" s="5">
        <f t="shared" si="13"/>
        <v>40000</v>
      </c>
      <c r="E85" s="5">
        <f t="shared" si="13"/>
        <v>34068</v>
      </c>
      <c r="F85" s="5">
        <f t="shared" si="11"/>
        <v>5932</v>
      </c>
      <c r="G85" s="5"/>
    </row>
    <row r="86" spans="1:7" ht="14.25" customHeight="1">
      <c r="A86" s="4" t="s">
        <v>146</v>
      </c>
      <c r="B86" s="7" t="s">
        <v>125</v>
      </c>
      <c r="C86" s="3" t="s">
        <v>439</v>
      </c>
      <c r="D86" s="5">
        <f t="shared" si="13"/>
        <v>40000</v>
      </c>
      <c r="E86" s="5">
        <f t="shared" si="13"/>
        <v>34068</v>
      </c>
      <c r="F86" s="5">
        <f t="shared" si="11"/>
        <v>5932</v>
      </c>
      <c r="G86" s="5"/>
    </row>
    <row r="87" spans="1:7" ht="14.25" customHeight="1">
      <c r="A87" s="4" t="s">
        <v>147</v>
      </c>
      <c r="B87" s="7" t="s">
        <v>125</v>
      </c>
      <c r="C87" s="3" t="s">
        <v>440</v>
      </c>
      <c r="D87" s="5">
        <f t="shared" si="13"/>
        <v>40000</v>
      </c>
      <c r="E87" s="5">
        <f t="shared" si="13"/>
        <v>34068</v>
      </c>
      <c r="F87" s="5">
        <f t="shared" si="11"/>
        <v>5932</v>
      </c>
      <c r="G87" s="5"/>
    </row>
    <row r="88" spans="1:7" ht="14.25" customHeight="1">
      <c r="A88" s="4" t="s">
        <v>152</v>
      </c>
      <c r="B88" s="7" t="s">
        <v>125</v>
      </c>
      <c r="C88" s="3" t="s">
        <v>441</v>
      </c>
      <c r="D88" s="5">
        <v>40000</v>
      </c>
      <c r="E88" s="5">
        <v>34068</v>
      </c>
      <c r="F88" s="5">
        <f t="shared" si="11"/>
        <v>5932</v>
      </c>
      <c r="G88" s="5"/>
    </row>
    <row r="89" spans="1:7" ht="14.25" customHeight="1">
      <c r="A89" s="82" t="s">
        <v>110</v>
      </c>
      <c r="B89" s="86" t="s">
        <v>125</v>
      </c>
      <c r="C89" s="87" t="s">
        <v>442</v>
      </c>
      <c r="D89" s="88">
        <f>D90+D94+D98+D103+D105+D109+D112</f>
        <v>361800</v>
      </c>
      <c r="E89" s="88">
        <f>E90+E98+E103+E112</f>
        <v>146500</v>
      </c>
      <c r="F89" s="88">
        <f t="shared" si="11"/>
        <v>215300</v>
      </c>
      <c r="G89" s="5"/>
    </row>
    <row r="90" spans="1:7" ht="68.25" customHeight="1">
      <c r="A90" s="89" t="s">
        <v>277</v>
      </c>
      <c r="B90" s="7" t="s">
        <v>125</v>
      </c>
      <c r="C90" s="3" t="s">
        <v>443</v>
      </c>
      <c r="D90" s="5">
        <f aca="true" t="shared" si="14" ref="D90:E92">D91</f>
        <v>20000</v>
      </c>
      <c r="E90" s="5">
        <f t="shared" si="14"/>
        <v>20000</v>
      </c>
      <c r="F90" s="5">
        <f t="shared" si="11"/>
        <v>0</v>
      </c>
      <c r="G90" s="5"/>
    </row>
    <row r="91" spans="1:7" ht="14.25" customHeight="1">
      <c r="A91" s="4" t="s">
        <v>324</v>
      </c>
      <c r="B91" s="7" t="s">
        <v>125</v>
      </c>
      <c r="C91" s="3" t="s">
        <v>577</v>
      </c>
      <c r="D91" s="5">
        <f t="shared" si="14"/>
        <v>20000</v>
      </c>
      <c r="E91" s="5">
        <f t="shared" si="14"/>
        <v>20000</v>
      </c>
      <c r="F91" s="5">
        <f t="shared" si="11"/>
        <v>0</v>
      </c>
      <c r="G91" s="5"/>
    </row>
    <row r="92" spans="1:7" ht="14.25" customHeight="1">
      <c r="A92" s="4" t="s">
        <v>146</v>
      </c>
      <c r="B92" s="7" t="s">
        <v>125</v>
      </c>
      <c r="C92" s="3" t="s">
        <v>576</v>
      </c>
      <c r="D92" s="5">
        <f t="shared" si="14"/>
        <v>20000</v>
      </c>
      <c r="E92" s="5">
        <f t="shared" si="14"/>
        <v>20000</v>
      </c>
      <c r="F92" s="5">
        <f t="shared" si="11"/>
        <v>0</v>
      </c>
      <c r="G92" s="5"/>
    </row>
    <row r="93" spans="1:7" ht="14.25" customHeight="1">
      <c r="A93" s="4" t="s">
        <v>153</v>
      </c>
      <c r="B93" s="7" t="s">
        <v>125</v>
      </c>
      <c r="C93" s="3" t="s">
        <v>575</v>
      </c>
      <c r="D93" s="5">
        <v>20000</v>
      </c>
      <c r="E93" s="5">
        <v>20000</v>
      </c>
      <c r="F93" s="5">
        <f t="shared" si="11"/>
        <v>0</v>
      </c>
      <c r="G93" s="5"/>
    </row>
    <row r="94" spans="1:7" ht="93.75" customHeight="1">
      <c r="A94" s="89" t="s">
        <v>27</v>
      </c>
      <c r="B94" s="7" t="s">
        <v>125</v>
      </c>
      <c r="C94" s="3" t="s">
        <v>29</v>
      </c>
      <c r="D94" s="5">
        <f>D95</f>
        <v>46000</v>
      </c>
      <c r="E94" s="5">
        <f aca="true" t="shared" si="15" ref="E94:F96">E95</f>
        <v>45083.88</v>
      </c>
      <c r="F94" s="5">
        <f t="shared" si="15"/>
        <v>916.1200000000026</v>
      </c>
      <c r="G94" s="5"/>
    </row>
    <row r="95" spans="1:7" ht="33" customHeight="1">
      <c r="A95" s="4" t="s">
        <v>64</v>
      </c>
      <c r="B95" s="7" t="s">
        <v>125</v>
      </c>
      <c r="C95" s="3" t="s">
        <v>30</v>
      </c>
      <c r="D95" s="5">
        <f>D96</f>
        <v>46000</v>
      </c>
      <c r="E95" s="5">
        <f t="shared" si="15"/>
        <v>45083.88</v>
      </c>
      <c r="F95" s="5">
        <f t="shared" si="15"/>
        <v>916.1200000000026</v>
      </c>
      <c r="G95" s="5"/>
    </row>
    <row r="96" spans="1:7" ht="18.75" customHeight="1">
      <c r="A96" s="4" t="s">
        <v>146</v>
      </c>
      <c r="B96" s="7" t="s">
        <v>125</v>
      </c>
      <c r="C96" s="3" t="s">
        <v>33</v>
      </c>
      <c r="D96" s="5">
        <f>D97</f>
        <v>46000</v>
      </c>
      <c r="E96" s="5">
        <f t="shared" si="15"/>
        <v>45083.88</v>
      </c>
      <c r="F96" s="5">
        <f t="shared" si="15"/>
        <v>916.1200000000026</v>
      </c>
      <c r="G96" s="5"/>
    </row>
    <row r="97" spans="1:7" ht="13.5" customHeight="1">
      <c r="A97" s="4" t="s">
        <v>153</v>
      </c>
      <c r="B97" s="7" t="s">
        <v>125</v>
      </c>
      <c r="C97" s="3" t="s">
        <v>28</v>
      </c>
      <c r="D97" s="5">
        <v>46000</v>
      </c>
      <c r="E97" s="5">
        <v>45083.88</v>
      </c>
      <c r="F97" s="5">
        <f>D97-E97</f>
        <v>916.1200000000026</v>
      </c>
      <c r="G97" s="5"/>
    </row>
    <row r="98" spans="1:7" ht="69" customHeight="1">
      <c r="A98" s="89" t="s">
        <v>278</v>
      </c>
      <c r="B98" s="7"/>
      <c r="C98" s="3" t="s">
        <v>444</v>
      </c>
      <c r="D98" s="5">
        <f>D99</f>
        <v>38500</v>
      </c>
      <c r="E98" s="5">
        <f>E99</f>
        <v>38500</v>
      </c>
      <c r="F98" s="5">
        <f t="shared" si="11"/>
        <v>0</v>
      </c>
      <c r="G98" s="5"/>
    </row>
    <row r="99" spans="1:7" ht="37.5" customHeight="1">
      <c r="A99" s="4" t="s">
        <v>64</v>
      </c>
      <c r="B99" s="7" t="s">
        <v>125</v>
      </c>
      <c r="C99" s="3" t="s">
        <v>445</v>
      </c>
      <c r="D99" s="5">
        <f>D100</f>
        <v>38500</v>
      </c>
      <c r="E99" s="5">
        <f>E100</f>
        <v>38500</v>
      </c>
      <c r="F99" s="5">
        <f t="shared" si="11"/>
        <v>0</v>
      </c>
      <c r="G99" s="5"/>
    </row>
    <row r="100" spans="1:7" ht="14.25" customHeight="1">
      <c r="A100" s="4" t="s">
        <v>146</v>
      </c>
      <c r="B100" s="7" t="s">
        <v>125</v>
      </c>
      <c r="C100" s="3" t="s">
        <v>446</v>
      </c>
      <c r="D100" s="5">
        <f>D102+D101</f>
        <v>38500</v>
      </c>
      <c r="E100" s="5">
        <f>E102+E101</f>
        <v>38500</v>
      </c>
      <c r="F100" s="5">
        <f t="shared" si="11"/>
        <v>0</v>
      </c>
      <c r="G100" s="5"/>
    </row>
    <row r="101" spans="1:7" ht="14.25" customHeight="1" hidden="1">
      <c r="A101" s="4" t="s">
        <v>147</v>
      </c>
      <c r="B101" s="7" t="s">
        <v>125</v>
      </c>
      <c r="C101" s="3" t="s">
        <v>446</v>
      </c>
      <c r="D101" s="5">
        <v>0</v>
      </c>
      <c r="E101" s="5"/>
      <c r="F101" s="5">
        <f t="shared" si="11"/>
        <v>0</v>
      </c>
      <c r="G101" s="5"/>
    </row>
    <row r="102" spans="1:7" ht="14.25" customHeight="1">
      <c r="A102" s="4" t="s">
        <v>153</v>
      </c>
      <c r="B102" s="7" t="s">
        <v>125</v>
      </c>
      <c r="C102" s="3" t="s">
        <v>31</v>
      </c>
      <c r="D102" s="5">
        <v>38500</v>
      </c>
      <c r="E102" s="5">
        <v>38500</v>
      </c>
      <c r="F102" s="5">
        <f t="shared" si="11"/>
        <v>0</v>
      </c>
      <c r="G102" s="5"/>
    </row>
    <row r="103" spans="1:7" ht="71.25" customHeight="1">
      <c r="A103" s="89" t="s">
        <v>567</v>
      </c>
      <c r="B103" s="7" t="s">
        <v>125</v>
      </c>
      <c r="C103" s="3" t="s">
        <v>568</v>
      </c>
      <c r="D103" s="5">
        <f>D104</f>
        <v>28000</v>
      </c>
      <c r="E103" s="5">
        <f>E104</f>
        <v>28000</v>
      </c>
      <c r="F103" s="5">
        <f t="shared" si="11"/>
        <v>0</v>
      </c>
      <c r="G103" s="5"/>
    </row>
    <row r="104" spans="1:7" ht="14.25" customHeight="1">
      <c r="A104" s="4" t="s">
        <v>152</v>
      </c>
      <c r="B104" s="7" t="s">
        <v>125</v>
      </c>
      <c r="C104" s="3" t="s">
        <v>569</v>
      </c>
      <c r="D104" s="5">
        <v>28000</v>
      </c>
      <c r="E104" s="5">
        <v>28000</v>
      </c>
      <c r="F104" s="5">
        <f t="shared" si="11"/>
        <v>0</v>
      </c>
      <c r="G104" s="5"/>
    </row>
    <row r="105" spans="1:7" ht="97.5" customHeight="1">
      <c r="A105" s="89" t="s">
        <v>27</v>
      </c>
      <c r="B105" s="7" t="s">
        <v>125</v>
      </c>
      <c r="C105" s="3" t="s">
        <v>35</v>
      </c>
      <c r="D105" s="5">
        <f aca="true" t="shared" si="16" ref="D105:E107">D106</f>
        <v>104000</v>
      </c>
      <c r="E105" s="5">
        <f t="shared" si="16"/>
        <v>104000</v>
      </c>
      <c r="F105" s="5">
        <f t="shared" si="11"/>
        <v>0</v>
      </c>
      <c r="G105" s="5"/>
    </row>
    <row r="106" spans="1:7" ht="24" customHeight="1">
      <c r="A106" s="4" t="s">
        <v>64</v>
      </c>
      <c r="B106" s="7" t="s">
        <v>125</v>
      </c>
      <c r="C106" s="3" t="s">
        <v>34</v>
      </c>
      <c r="D106" s="5">
        <f t="shared" si="16"/>
        <v>104000</v>
      </c>
      <c r="E106" s="5">
        <f t="shared" si="16"/>
        <v>104000</v>
      </c>
      <c r="F106" s="5">
        <f t="shared" si="11"/>
        <v>0</v>
      </c>
      <c r="G106" s="5"/>
    </row>
    <row r="107" spans="1:7" ht="14.25" customHeight="1">
      <c r="A107" s="4" t="s">
        <v>146</v>
      </c>
      <c r="B107" s="7" t="s">
        <v>125</v>
      </c>
      <c r="C107" s="3" t="s">
        <v>37</v>
      </c>
      <c r="D107" s="5">
        <f t="shared" si="16"/>
        <v>104000</v>
      </c>
      <c r="E107" s="5">
        <f t="shared" si="16"/>
        <v>104000</v>
      </c>
      <c r="F107" s="5">
        <f t="shared" si="11"/>
        <v>0</v>
      </c>
      <c r="G107" s="5"/>
    </row>
    <row r="108" spans="1:7" ht="14.25" customHeight="1">
      <c r="A108" s="4" t="s">
        <v>153</v>
      </c>
      <c r="B108" s="7" t="s">
        <v>125</v>
      </c>
      <c r="C108" s="3" t="s">
        <v>32</v>
      </c>
      <c r="D108" s="5">
        <v>104000</v>
      </c>
      <c r="E108" s="5">
        <v>104000</v>
      </c>
      <c r="F108" s="5">
        <f>D108-E108</f>
        <v>0</v>
      </c>
      <c r="G108" s="5"/>
    </row>
    <row r="109" spans="1:7" ht="84" customHeight="1">
      <c r="A109" s="89" t="s">
        <v>36</v>
      </c>
      <c r="B109" s="7" t="s">
        <v>125</v>
      </c>
      <c r="C109" s="3" t="s">
        <v>38</v>
      </c>
      <c r="D109" s="5">
        <f aca="true" t="shared" si="17" ref="D109:F110">D110</f>
        <v>65300</v>
      </c>
      <c r="E109" s="5">
        <f t="shared" si="17"/>
        <v>65283.43</v>
      </c>
      <c r="F109" s="5">
        <f t="shared" si="17"/>
        <v>0</v>
      </c>
      <c r="G109" s="5"/>
    </row>
    <row r="110" spans="1:7" ht="14.25" customHeight="1">
      <c r="A110" s="4" t="s">
        <v>146</v>
      </c>
      <c r="B110" s="7"/>
      <c r="C110" s="3" t="s">
        <v>39</v>
      </c>
      <c r="D110" s="5">
        <f t="shared" si="17"/>
        <v>65300</v>
      </c>
      <c r="E110" s="5">
        <f t="shared" si="17"/>
        <v>65283.43</v>
      </c>
      <c r="F110" s="5">
        <f t="shared" si="17"/>
        <v>0</v>
      </c>
      <c r="G110" s="5"/>
    </row>
    <row r="111" spans="1:7" ht="14.25" customHeight="1">
      <c r="A111" s="4" t="s">
        <v>153</v>
      </c>
      <c r="B111" s="7"/>
      <c r="C111" s="3" t="s">
        <v>40</v>
      </c>
      <c r="D111" s="5">
        <v>65300</v>
      </c>
      <c r="E111" s="5">
        <v>65283.43</v>
      </c>
      <c r="F111" s="5">
        <v>0</v>
      </c>
      <c r="G111" s="5"/>
    </row>
    <row r="112" spans="1:7" ht="70.5" customHeight="1">
      <c r="A112" s="89" t="s">
        <v>0</v>
      </c>
      <c r="B112" s="7" t="s">
        <v>125</v>
      </c>
      <c r="C112" s="3" t="s">
        <v>1</v>
      </c>
      <c r="D112" s="5">
        <f>D113</f>
        <v>60000</v>
      </c>
      <c r="E112" s="5">
        <f>E113</f>
        <v>60000</v>
      </c>
      <c r="F112" s="5">
        <f t="shared" si="11"/>
        <v>0</v>
      </c>
      <c r="G112" s="5"/>
    </row>
    <row r="113" spans="1:7" ht="23.25" customHeight="1">
      <c r="A113" s="4" t="s">
        <v>146</v>
      </c>
      <c r="B113" s="7" t="s">
        <v>125</v>
      </c>
      <c r="C113" s="3" t="s">
        <v>2</v>
      </c>
      <c r="D113" s="5">
        <f>D114</f>
        <v>60000</v>
      </c>
      <c r="E113" s="5">
        <f>E114</f>
        <v>60000</v>
      </c>
      <c r="F113" s="5">
        <f t="shared" si="11"/>
        <v>0</v>
      </c>
      <c r="G113" s="5"/>
    </row>
    <row r="114" spans="1:7" ht="14.25" customHeight="1">
      <c r="A114" s="4" t="s">
        <v>153</v>
      </c>
      <c r="B114" s="7" t="s">
        <v>125</v>
      </c>
      <c r="C114" s="3" t="s">
        <v>3</v>
      </c>
      <c r="D114" s="5">
        <v>60000</v>
      </c>
      <c r="E114" s="5">
        <v>60000</v>
      </c>
      <c r="F114" s="5">
        <f t="shared" si="11"/>
        <v>0</v>
      </c>
      <c r="G114" s="5"/>
    </row>
    <row r="115" spans="1:7" s="102" customFormat="1" ht="20.25" customHeight="1">
      <c r="A115" s="97" t="s">
        <v>74</v>
      </c>
      <c r="B115" s="98" t="s">
        <v>125</v>
      </c>
      <c r="C115" s="99" t="s">
        <v>447</v>
      </c>
      <c r="D115" s="100">
        <f>D116</f>
        <v>174800</v>
      </c>
      <c r="E115" s="100">
        <f>E116</f>
        <v>174800</v>
      </c>
      <c r="F115" s="100">
        <f t="shared" si="11"/>
        <v>0</v>
      </c>
      <c r="G115" s="101"/>
    </row>
    <row r="116" spans="1:7" ht="14.25" customHeight="1">
      <c r="A116" s="4" t="s">
        <v>70</v>
      </c>
      <c r="B116" s="7" t="s">
        <v>125</v>
      </c>
      <c r="C116" s="3" t="s">
        <v>448</v>
      </c>
      <c r="D116" s="5">
        <f>D118</f>
        <v>174800</v>
      </c>
      <c r="E116" s="5">
        <f>E118</f>
        <v>174800</v>
      </c>
      <c r="F116" s="5">
        <f t="shared" si="11"/>
        <v>0</v>
      </c>
      <c r="G116" s="5"/>
    </row>
    <row r="117" spans="1:7" ht="14.25" customHeight="1">
      <c r="A117" s="81" t="s">
        <v>110</v>
      </c>
      <c r="B117" s="7" t="s">
        <v>125</v>
      </c>
      <c r="C117" s="3" t="s">
        <v>449</v>
      </c>
      <c r="D117" s="5">
        <f>D118</f>
        <v>174800</v>
      </c>
      <c r="E117" s="5">
        <f>E118</f>
        <v>174800</v>
      </c>
      <c r="F117" s="5">
        <f t="shared" si="11"/>
        <v>0</v>
      </c>
      <c r="G117" s="5"/>
    </row>
    <row r="118" spans="1:7" ht="72" customHeight="1">
      <c r="A118" s="85" t="s">
        <v>279</v>
      </c>
      <c r="B118" s="7" t="s">
        <v>125</v>
      </c>
      <c r="C118" s="3" t="s">
        <v>450</v>
      </c>
      <c r="D118" s="5">
        <f>D119+D123+D126</f>
        <v>174800</v>
      </c>
      <c r="E118" s="5">
        <f>E119+E123+E126</f>
        <v>174800</v>
      </c>
      <c r="F118" s="5">
        <f t="shared" si="11"/>
        <v>0</v>
      </c>
      <c r="G118" s="5"/>
    </row>
    <row r="119" spans="1:8" ht="36" customHeight="1">
      <c r="A119" s="4" t="s">
        <v>297</v>
      </c>
      <c r="B119" s="7" t="s">
        <v>125</v>
      </c>
      <c r="C119" s="3" t="s">
        <v>451</v>
      </c>
      <c r="D119" s="5">
        <f aca="true" t="shared" si="18" ref="D119:E121">D120</f>
        <v>134530</v>
      </c>
      <c r="E119" s="5">
        <f t="shared" si="18"/>
        <v>134530</v>
      </c>
      <c r="F119" s="5">
        <f t="shared" si="11"/>
        <v>0</v>
      </c>
      <c r="G119" s="5"/>
      <c r="H119" s="1"/>
    </row>
    <row r="120" spans="1:7" ht="13.5" customHeight="1">
      <c r="A120" s="4" t="s">
        <v>146</v>
      </c>
      <c r="B120" s="7" t="s">
        <v>125</v>
      </c>
      <c r="C120" s="3" t="s">
        <v>452</v>
      </c>
      <c r="D120" s="5">
        <f t="shared" si="18"/>
        <v>134530</v>
      </c>
      <c r="E120" s="5">
        <f t="shared" si="18"/>
        <v>134530</v>
      </c>
      <c r="F120" s="5">
        <f t="shared" si="11"/>
        <v>0</v>
      </c>
      <c r="G120" s="5"/>
    </row>
    <row r="121" spans="1:7" ht="21" customHeight="1">
      <c r="A121" s="4" t="s">
        <v>142</v>
      </c>
      <c r="B121" s="7" t="s">
        <v>125</v>
      </c>
      <c r="C121" s="3" t="s">
        <v>453</v>
      </c>
      <c r="D121" s="5">
        <f t="shared" si="18"/>
        <v>134530</v>
      </c>
      <c r="E121" s="5">
        <f t="shared" si="18"/>
        <v>134530</v>
      </c>
      <c r="F121" s="5">
        <f t="shared" si="11"/>
        <v>0</v>
      </c>
      <c r="G121" s="5"/>
    </row>
    <row r="122" spans="1:7" ht="15.75" customHeight="1">
      <c r="A122" s="4" t="s">
        <v>143</v>
      </c>
      <c r="B122" s="7" t="s">
        <v>125</v>
      </c>
      <c r="C122" s="3" t="s">
        <v>454</v>
      </c>
      <c r="D122" s="5">
        <v>134530</v>
      </c>
      <c r="E122" s="5">
        <v>134530</v>
      </c>
      <c r="F122" s="5">
        <f t="shared" si="11"/>
        <v>0</v>
      </c>
      <c r="G122" s="5"/>
    </row>
    <row r="123" spans="1:7" ht="51.75" customHeight="1">
      <c r="A123" s="89" t="s">
        <v>360</v>
      </c>
      <c r="B123" s="7" t="s">
        <v>125</v>
      </c>
      <c r="C123" s="3" t="s">
        <v>362</v>
      </c>
      <c r="D123" s="5">
        <f>D124</f>
        <v>39270</v>
      </c>
      <c r="E123" s="80">
        <f>E124</f>
        <v>39270</v>
      </c>
      <c r="F123" s="5">
        <f t="shared" si="11"/>
        <v>0</v>
      </c>
      <c r="G123" s="5"/>
    </row>
    <row r="124" spans="1:7" ht="15.75" customHeight="1">
      <c r="A124" s="4" t="s">
        <v>146</v>
      </c>
      <c r="B124" s="7" t="s">
        <v>125</v>
      </c>
      <c r="C124" s="3" t="s">
        <v>361</v>
      </c>
      <c r="D124" s="5">
        <f>D125</f>
        <v>39270</v>
      </c>
      <c r="E124" s="80">
        <f>E125</f>
        <v>39270</v>
      </c>
      <c r="F124" s="5">
        <f t="shared" si="11"/>
        <v>0</v>
      </c>
      <c r="G124" s="5"/>
    </row>
    <row r="125" spans="1:7" ht="16.5" customHeight="1">
      <c r="A125" s="4" t="s">
        <v>145</v>
      </c>
      <c r="B125" s="7" t="s">
        <v>125</v>
      </c>
      <c r="C125" s="3" t="s">
        <v>455</v>
      </c>
      <c r="D125" s="5">
        <v>39270</v>
      </c>
      <c r="E125" s="5">
        <v>39270</v>
      </c>
      <c r="F125" s="5">
        <f t="shared" si="11"/>
        <v>0</v>
      </c>
      <c r="G125" s="5"/>
    </row>
    <row r="126" spans="1:7" ht="36" customHeight="1">
      <c r="A126" s="4" t="s">
        <v>64</v>
      </c>
      <c r="B126" s="7" t="s">
        <v>125</v>
      </c>
      <c r="C126" s="3" t="s">
        <v>365</v>
      </c>
      <c r="D126" s="5">
        <f>D127</f>
        <v>1000</v>
      </c>
      <c r="E126" s="80">
        <f>E127</f>
        <v>1000</v>
      </c>
      <c r="F126" s="5">
        <f t="shared" si="11"/>
        <v>0</v>
      </c>
      <c r="G126" s="5"/>
    </row>
    <row r="127" spans="1:7" ht="16.5" customHeight="1">
      <c r="A127" s="4" t="s">
        <v>364</v>
      </c>
      <c r="B127" s="7" t="s">
        <v>125</v>
      </c>
      <c r="C127" s="3" t="s">
        <v>363</v>
      </c>
      <c r="D127" s="5">
        <f>D128</f>
        <v>1000</v>
      </c>
      <c r="E127" s="80">
        <f>E128</f>
        <v>1000</v>
      </c>
      <c r="F127" s="5">
        <f t="shared" si="11"/>
        <v>0</v>
      </c>
      <c r="G127" s="5"/>
    </row>
    <row r="128" spans="1:7" ht="26.25" customHeight="1">
      <c r="A128" s="4" t="s">
        <v>155</v>
      </c>
      <c r="B128" s="7" t="s">
        <v>125</v>
      </c>
      <c r="C128" s="3" t="s">
        <v>366</v>
      </c>
      <c r="D128" s="5">
        <v>1000</v>
      </c>
      <c r="E128" s="5">
        <v>1000</v>
      </c>
      <c r="F128" s="5">
        <f t="shared" si="11"/>
        <v>0</v>
      </c>
      <c r="G128" s="5"/>
    </row>
    <row r="129" spans="1:7" s="102" customFormat="1" ht="24.75" customHeight="1">
      <c r="A129" s="97" t="s">
        <v>75</v>
      </c>
      <c r="B129" s="103" t="s">
        <v>125</v>
      </c>
      <c r="C129" s="99" t="s">
        <v>456</v>
      </c>
      <c r="D129" s="100">
        <f aca="true" t="shared" si="19" ref="D129:F130">D130</f>
        <v>277700</v>
      </c>
      <c r="E129" s="100">
        <f t="shared" si="19"/>
        <v>264824.92</v>
      </c>
      <c r="F129" s="100">
        <f t="shared" si="19"/>
        <v>12875.080000000016</v>
      </c>
      <c r="G129" s="101"/>
    </row>
    <row r="130" spans="1:8" ht="42.75" customHeight="1">
      <c r="A130" s="81" t="s">
        <v>303</v>
      </c>
      <c r="B130" s="86" t="s">
        <v>125</v>
      </c>
      <c r="C130" s="87" t="s">
        <v>457</v>
      </c>
      <c r="D130" s="88">
        <f t="shared" si="19"/>
        <v>277700</v>
      </c>
      <c r="E130" s="88">
        <f t="shared" si="19"/>
        <v>264824.92</v>
      </c>
      <c r="F130" s="88">
        <f t="shared" si="19"/>
        <v>12875.080000000016</v>
      </c>
      <c r="G130" s="5"/>
      <c r="H130" s="1"/>
    </row>
    <row r="131" spans="1:7" ht="30.75" customHeight="1">
      <c r="A131" s="83" t="s">
        <v>305</v>
      </c>
      <c r="B131" s="86" t="s">
        <v>125</v>
      </c>
      <c r="C131" s="87" t="s">
        <v>458</v>
      </c>
      <c r="D131" s="88">
        <f>D132+D137+D143</f>
        <v>277700</v>
      </c>
      <c r="E131" s="88">
        <f>E132+E137</f>
        <v>264824.92</v>
      </c>
      <c r="F131" s="88">
        <f t="shared" si="11"/>
        <v>12875.080000000016</v>
      </c>
      <c r="G131" s="5"/>
    </row>
    <row r="132" spans="1:7" ht="93.75" customHeight="1">
      <c r="A132" s="85" t="s">
        <v>296</v>
      </c>
      <c r="B132" s="7" t="s">
        <v>125</v>
      </c>
      <c r="C132" s="3" t="s">
        <v>459</v>
      </c>
      <c r="D132" s="5">
        <f aca="true" t="shared" si="20" ref="D132:E135">D133</f>
        <v>3700</v>
      </c>
      <c r="E132" s="5">
        <f t="shared" si="20"/>
        <v>3524.92</v>
      </c>
      <c r="F132" s="5">
        <f t="shared" si="11"/>
        <v>175.07999999999993</v>
      </c>
      <c r="G132" s="5"/>
    </row>
    <row r="133" spans="1:7" ht="42.75" customHeight="1">
      <c r="A133" s="4" t="s">
        <v>64</v>
      </c>
      <c r="B133" s="7" t="s">
        <v>125</v>
      </c>
      <c r="C133" s="3" t="s">
        <v>460</v>
      </c>
      <c r="D133" s="5">
        <f t="shared" si="20"/>
        <v>3700</v>
      </c>
      <c r="E133" s="5">
        <f t="shared" si="20"/>
        <v>3524.92</v>
      </c>
      <c r="F133" s="5">
        <f t="shared" si="11"/>
        <v>175.07999999999993</v>
      </c>
      <c r="G133" s="5"/>
    </row>
    <row r="134" spans="1:7" ht="15" customHeight="1">
      <c r="A134" s="4" t="s">
        <v>146</v>
      </c>
      <c r="B134" s="7" t="s">
        <v>125</v>
      </c>
      <c r="C134" s="3" t="s">
        <v>461</v>
      </c>
      <c r="D134" s="5">
        <f t="shared" si="20"/>
        <v>3700</v>
      </c>
      <c r="E134" s="5">
        <f t="shared" si="20"/>
        <v>3524.92</v>
      </c>
      <c r="F134" s="5">
        <f t="shared" si="11"/>
        <v>175.07999999999993</v>
      </c>
      <c r="G134" s="5"/>
    </row>
    <row r="135" spans="1:7" ht="10.5" customHeight="1">
      <c r="A135" s="4" t="s">
        <v>112</v>
      </c>
      <c r="B135" s="7" t="s">
        <v>125</v>
      </c>
      <c r="C135" s="3" t="s">
        <v>462</v>
      </c>
      <c r="D135" s="5">
        <f t="shared" si="20"/>
        <v>3700</v>
      </c>
      <c r="E135" s="5">
        <f t="shared" si="20"/>
        <v>3524.92</v>
      </c>
      <c r="F135" s="5">
        <f t="shared" si="11"/>
        <v>175.07999999999993</v>
      </c>
      <c r="G135" s="5"/>
    </row>
    <row r="136" spans="1:7" ht="14.25" customHeight="1">
      <c r="A136" s="4" t="s">
        <v>152</v>
      </c>
      <c r="B136" s="7" t="s">
        <v>125</v>
      </c>
      <c r="C136" s="3" t="s">
        <v>463</v>
      </c>
      <c r="D136" s="5">
        <v>3700</v>
      </c>
      <c r="E136" s="5">
        <v>3524.92</v>
      </c>
      <c r="F136" s="5">
        <f t="shared" si="11"/>
        <v>175.07999999999993</v>
      </c>
      <c r="G136" s="5"/>
    </row>
    <row r="137" spans="1:7" ht="154.5" customHeight="1">
      <c r="A137" s="85" t="s">
        <v>304</v>
      </c>
      <c r="B137" s="7" t="s">
        <v>125</v>
      </c>
      <c r="C137" s="3" t="s">
        <v>464</v>
      </c>
      <c r="D137" s="5">
        <f aca="true" t="shared" si="21" ref="D137:E140">D138</f>
        <v>261300</v>
      </c>
      <c r="E137" s="5">
        <f t="shared" si="21"/>
        <v>261300</v>
      </c>
      <c r="F137" s="5">
        <f t="shared" si="11"/>
        <v>0</v>
      </c>
      <c r="G137" s="5"/>
    </row>
    <row r="138" spans="1:7" ht="15" customHeight="1">
      <c r="A138" s="38" t="s">
        <v>159</v>
      </c>
      <c r="B138" s="7" t="s">
        <v>125</v>
      </c>
      <c r="C138" s="3" t="s">
        <v>465</v>
      </c>
      <c r="D138" s="5">
        <f t="shared" si="21"/>
        <v>261300</v>
      </c>
      <c r="E138" s="5">
        <f t="shared" si="21"/>
        <v>261300</v>
      </c>
      <c r="F138" s="5">
        <f t="shared" si="11"/>
        <v>0</v>
      </c>
      <c r="G138" s="5"/>
    </row>
    <row r="139" spans="1:7" ht="15" customHeight="1">
      <c r="A139" s="9" t="s">
        <v>146</v>
      </c>
      <c r="B139" s="7" t="s">
        <v>125</v>
      </c>
      <c r="C139" s="3" t="s">
        <v>466</v>
      </c>
      <c r="D139" s="5">
        <f t="shared" si="21"/>
        <v>261300</v>
      </c>
      <c r="E139" s="5">
        <f t="shared" si="21"/>
        <v>261300</v>
      </c>
      <c r="F139" s="5">
        <f t="shared" si="11"/>
        <v>0</v>
      </c>
      <c r="G139" s="5"/>
    </row>
    <row r="140" spans="1:7" ht="25.5" customHeight="1">
      <c r="A140" s="9" t="s">
        <v>65</v>
      </c>
      <c r="B140" s="7" t="s">
        <v>125</v>
      </c>
      <c r="C140" s="3" t="s">
        <v>467</v>
      </c>
      <c r="D140" s="5">
        <f t="shared" si="21"/>
        <v>261300</v>
      </c>
      <c r="E140" s="5">
        <f t="shared" si="21"/>
        <v>261300</v>
      </c>
      <c r="F140" s="5">
        <f t="shared" si="11"/>
        <v>0</v>
      </c>
      <c r="G140" s="5"/>
    </row>
    <row r="141" spans="1:7" ht="24.75" customHeight="1">
      <c r="A141" s="9" t="s">
        <v>66</v>
      </c>
      <c r="B141" s="7" t="s">
        <v>125</v>
      </c>
      <c r="C141" s="3" t="s">
        <v>468</v>
      </c>
      <c r="D141" s="5">
        <v>261300</v>
      </c>
      <c r="E141" s="5">
        <v>261300</v>
      </c>
      <c r="F141" s="5">
        <f t="shared" si="11"/>
        <v>0</v>
      </c>
      <c r="G141" s="5"/>
    </row>
    <row r="142" spans="1:7" ht="32.25" customHeight="1">
      <c r="A142" s="9" t="s">
        <v>306</v>
      </c>
      <c r="B142" s="7" t="s">
        <v>125</v>
      </c>
      <c r="C142" s="3" t="s">
        <v>469</v>
      </c>
      <c r="D142" s="5">
        <f aca="true" t="shared" si="22" ref="D142:E145">D143</f>
        <v>12700</v>
      </c>
      <c r="E142" s="5">
        <f t="shared" si="22"/>
        <v>12700</v>
      </c>
      <c r="F142" s="5">
        <f t="shared" si="11"/>
        <v>0</v>
      </c>
      <c r="G142" s="5"/>
    </row>
    <row r="143" spans="1:7" ht="92.25" customHeight="1">
      <c r="A143" s="85" t="s">
        <v>269</v>
      </c>
      <c r="B143" s="7" t="s">
        <v>125</v>
      </c>
      <c r="C143" s="3" t="s">
        <v>470</v>
      </c>
      <c r="D143" s="5">
        <f t="shared" si="22"/>
        <v>12700</v>
      </c>
      <c r="E143" s="5">
        <f t="shared" si="22"/>
        <v>12700</v>
      </c>
      <c r="F143" s="5">
        <f t="shared" si="11"/>
        <v>0</v>
      </c>
      <c r="G143" s="5"/>
    </row>
    <row r="144" spans="1:7" ht="22.5" customHeight="1">
      <c r="A144" s="4" t="s">
        <v>64</v>
      </c>
      <c r="B144" s="7" t="s">
        <v>125</v>
      </c>
      <c r="C144" s="3" t="s">
        <v>471</v>
      </c>
      <c r="D144" s="5">
        <f t="shared" si="22"/>
        <v>12700</v>
      </c>
      <c r="E144" s="5">
        <f t="shared" si="22"/>
        <v>12700</v>
      </c>
      <c r="F144" s="5">
        <f t="shared" si="11"/>
        <v>0</v>
      </c>
      <c r="G144" s="5"/>
    </row>
    <row r="145" spans="1:7" ht="18" customHeight="1">
      <c r="A145" s="4" t="s">
        <v>154</v>
      </c>
      <c r="B145" s="7" t="s">
        <v>125</v>
      </c>
      <c r="C145" s="3" t="s">
        <v>472</v>
      </c>
      <c r="D145" s="5">
        <f t="shared" si="22"/>
        <v>12700</v>
      </c>
      <c r="E145" s="5">
        <f t="shared" si="22"/>
        <v>12700</v>
      </c>
      <c r="F145" s="5">
        <f t="shared" si="11"/>
        <v>0</v>
      </c>
      <c r="G145" s="5"/>
    </row>
    <row r="146" spans="1:7" ht="15" customHeight="1">
      <c r="A146" s="4" t="s">
        <v>155</v>
      </c>
      <c r="B146" s="7" t="s">
        <v>125</v>
      </c>
      <c r="C146" s="3" t="s">
        <v>473</v>
      </c>
      <c r="D146" s="5">
        <v>12700</v>
      </c>
      <c r="E146" s="5">
        <v>12700</v>
      </c>
      <c r="F146" s="5">
        <f t="shared" si="11"/>
        <v>0</v>
      </c>
      <c r="G146" s="5"/>
    </row>
    <row r="147" spans="1:7" s="102" customFormat="1" ht="15" customHeight="1">
      <c r="A147" s="104" t="s">
        <v>76</v>
      </c>
      <c r="B147" s="103" t="s">
        <v>125</v>
      </c>
      <c r="C147" s="99" t="s">
        <v>474</v>
      </c>
      <c r="D147" s="100">
        <f>D148</f>
        <v>3217900</v>
      </c>
      <c r="E147" s="100">
        <f>E148</f>
        <v>2075924.85</v>
      </c>
      <c r="F147" s="100">
        <f t="shared" si="11"/>
        <v>1141975.15</v>
      </c>
      <c r="G147" s="101"/>
    </row>
    <row r="148" spans="1:7" ht="15" customHeight="1">
      <c r="A148" s="81" t="s">
        <v>69</v>
      </c>
      <c r="B148" s="86" t="s">
        <v>125</v>
      </c>
      <c r="C148" s="87" t="s">
        <v>475</v>
      </c>
      <c r="D148" s="88">
        <f>D149+D166</f>
        <v>3217900</v>
      </c>
      <c r="E148" s="88">
        <f>E149+E166</f>
        <v>2075924.85</v>
      </c>
      <c r="F148" s="88">
        <f t="shared" si="11"/>
        <v>1141975.15</v>
      </c>
      <c r="G148" s="5"/>
    </row>
    <row r="149" spans="1:8" ht="40.5" customHeight="1">
      <c r="A149" s="81" t="s">
        <v>307</v>
      </c>
      <c r="B149" s="86" t="s">
        <v>125</v>
      </c>
      <c r="C149" s="87" t="s">
        <v>48</v>
      </c>
      <c r="D149" s="88">
        <f>D150+D156+D161</f>
        <v>3017900</v>
      </c>
      <c r="E149" s="88">
        <f>E150+E156+E161</f>
        <v>2070256.85</v>
      </c>
      <c r="F149" s="88">
        <f t="shared" si="11"/>
        <v>947643.1499999999</v>
      </c>
      <c r="G149" s="5"/>
      <c r="H149" s="1"/>
    </row>
    <row r="150" spans="1:7" ht="91.5" customHeight="1">
      <c r="A150" s="89" t="s">
        <v>280</v>
      </c>
      <c r="B150" s="7" t="s">
        <v>125</v>
      </c>
      <c r="C150" s="3" t="s">
        <v>476</v>
      </c>
      <c r="D150" s="5">
        <f aca="true" t="shared" si="23" ref="D150:E152">D151</f>
        <v>2837200</v>
      </c>
      <c r="E150" s="5">
        <f t="shared" si="23"/>
        <v>1889556.85</v>
      </c>
      <c r="F150" s="5">
        <f t="shared" si="11"/>
        <v>947643.1499999999</v>
      </c>
      <c r="G150" s="5"/>
    </row>
    <row r="151" spans="1:7" ht="36" customHeight="1">
      <c r="A151" s="4" t="s">
        <v>64</v>
      </c>
      <c r="B151" s="7" t="s">
        <v>125</v>
      </c>
      <c r="C151" s="3" t="s">
        <v>477</v>
      </c>
      <c r="D151" s="5">
        <f t="shared" si="23"/>
        <v>2837200</v>
      </c>
      <c r="E151" s="5">
        <f t="shared" si="23"/>
        <v>1889556.85</v>
      </c>
      <c r="F151" s="5">
        <f t="shared" si="11"/>
        <v>947643.1499999999</v>
      </c>
      <c r="G151" s="5"/>
    </row>
    <row r="152" spans="1:7" ht="15" customHeight="1">
      <c r="A152" s="4" t="s">
        <v>146</v>
      </c>
      <c r="B152" s="7" t="s">
        <v>125</v>
      </c>
      <c r="C152" s="3" t="s">
        <v>478</v>
      </c>
      <c r="D152" s="5">
        <f t="shared" si="23"/>
        <v>2837200</v>
      </c>
      <c r="E152" s="5">
        <f t="shared" si="23"/>
        <v>1889556.85</v>
      </c>
      <c r="F152" s="5">
        <f t="shared" si="11"/>
        <v>947643.1499999999</v>
      </c>
      <c r="G152" s="5"/>
    </row>
    <row r="153" spans="1:7" ht="16.5" customHeight="1">
      <c r="A153" s="4" t="s">
        <v>147</v>
      </c>
      <c r="B153" s="7" t="s">
        <v>125</v>
      </c>
      <c r="C153" s="3" t="s">
        <v>479</v>
      </c>
      <c r="D153" s="5">
        <f>D154+D155</f>
        <v>2837200</v>
      </c>
      <c r="E153" s="5">
        <f>E154+E155</f>
        <v>1889556.85</v>
      </c>
      <c r="F153" s="5">
        <f t="shared" si="11"/>
        <v>947643.1499999999</v>
      </c>
      <c r="G153" s="5"/>
    </row>
    <row r="154" spans="1:7" ht="15" customHeight="1">
      <c r="A154" s="4" t="s">
        <v>151</v>
      </c>
      <c r="B154" s="7" t="s">
        <v>125</v>
      </c>
      <c r="C154" s="3" t="s">
        <v>480</v>
      </c>
      <c r="D154" s="5">
        <v>2837200</v>
      </c>
      <c r="E154" s="5">
        <v>1889556.85</v>
      </c>
      <c r="F154" s="5">
        <f t="shared" si="11"/>
        <v>947643.1499999999</v>
      </c>
      <c r="G154" s="5"/>
    </row>
    <row r="155" spans="1:7" ht="15" customHeight="1">
      <c r="A155" s="4" t="s">
        <v>152</v>
      </c>
      <c r="B155" s="7" t="s">
        <v>125</v>
      </c>
      <c r="C155" s="3" t="s">
        <v>481</v>
      </c>
      <c r="D155" s="5">
        <v>0</v>
      </c>
      <c r="E155" s="5">
        <v>0</v>
      </c>
      <c r="F155" s="5">
        <f aca="true" t="shared" si="24" ref="F155:F238">D155-E155</f>
        <v>0</v>
      </c>
      <c r="G155" s="5"/>
    </row>
    <row r="156" spans="1:7" ht="81.75" customHeight="1">
      <c r="A156" s="89" t="s">
        <v>281</v>
      </c>
      <c r="B156" s="7" t="s">
        <v>125</v>
      </c>
      <c r="C156" s="3" t="s">
        <v>482</v>
      </c>
      <c r="D156" s="5">
        <f aca="true" t="shared" si="25" ref="D156:E159">D157</f>
        <v>167100</v>
      </c>
      <c r="E156" s="5">
        <f t="shared" si="25"/>
        <v>167100</v>
      </c>
      <c r="F156" s="5">
        <f t="shared" si="24"/>
        <v>0</v>
      </c>
      <c r="G156" s="5"/>
    </row>
    <row r="157" spans="1:7" ht="33" customHeight="1">
      <c r="A157" s="4" t="s">
        <v>64</v>
      </c>
      <c r="B157" s="7" t="s">
        <v>125</v>
      </c>
      <c r="C157" s="3" t="s">
        <v>483</v>
      </c>
      <c r="D157" s="5">
        <f t="shared" si="25"/>
        <v>167100</v>
      </c>
      <c r="E157" s="5">
        <f t="shared" si="25"/>
        <v>167100</v>
      </c>
      <c r="F157" s="5">
        <f t="shared" si="24"/>
        <v>0</v>
      </c>
      <c r="G157" s="5"/>
    </row>
    <row r="158" spans="1:7" ht="15" customHeight="1">
      <c r="A158" s="4" t="s">
        <v>146</v>
      </c>
      <c r="B158" s="7" t="s">
        <v>125</v>
      </c>
      <c r="C158" s="3" t="s">
        <v>484</v>
      </c>
      <c r="D158" s="5">
        <f t="shared" si="25"/>
        <v>167100</v>
      </c>
      <c r="E158" s="5">
        <f t="shared" si="25"/>
        <v>167100</v>
      </c>
      <c r="F158" s="5">
        <f t="shared" si="24"/>
        <v>0</v>
      </c>
      <c r="G158" s="5"/>
    </row>
    <row r="159" spans="1:7" ht="15" customHeight="1">
      <c r="A159" s="4" t="s">
        <v>147</v>
      </c>
      <c r="B159" s="7" t="s">
        <v>125</v>
      </c>
      <c r="C159" s="3" t="s">
        <v>485</v>
      </c>
      <c r="D159" s="5">
        <f t="shared" si="25"/>
        <v>167100</v>
      </c>
      <c r="E159" s="5">
        <f t="shared" si="25"/>
        <v>167100</v>
      </c>
      <c r="F159" s="5">
        <f t="shared" si="24"/>
        <v>0</v>
      </c>
      <c r="G159" s="5"/>
    </row>
    <row r="160" spans="1:7" ht="15" customHeight="1">
      <c r="A160" s="4" t="s">
        <v>157</v>
      </c>
      <c r="B160" s="7" t="s">
        <v>125</v>
      </c>
      <c r="C160" s="3" t="s">
        <v>486</v>
      </c>
      <c r="D160" s="5">
        <v>167100</v>
      </c>
      <c r="E160" s="5">
        <v>167100</v>
      </c>
      <c r="F160" s="5">
        <f t="shared" si="24"/>
        <v>0</v>
      </c>
      <c r="G160" s="5"/>
    </row>
    <row r="161" spans="1:7" ht="84" customHeight="1">
      <c r="A161" s="89" t="s">
        <v>371</v>
      </c>
      <c r="B161" s="7" t="s">
        <v>125</v>
      </c>
      <c r="C161" s="3" t="s">
        <v>369</v>
      </c>
      <c r="D161" s="5">
        <f>D162</f>
        <v>13600</v>
      </c>
      <c r="E161" s="5">
        <f>E162</f>
        <v>13600</v>
      </c>
      <c r="F161" s="5">
        <f t="shared" si="24"/>
        <v>0</v>
      </c>
      <c r="G161" s="5"/>
    </row>
    <row r="162" spans="1:7" ht="36.75" customHeight="1">
      <c r="A162" s="4" t="s">
        <v>64</v>
      </c>
      <c r="B162" s="7" t="s">
        <v>125</v>
      </c>
      <c r="C162" s="3" t="s">
        <v>370</v>
      </c>
      <c r="D162" s="5">
        <f>D164</f>
        <v>13600</v>
      </c>
      <c r="E162" s="5">
        <f>E164</f>
        <v>13600</v>
      </c>
      <c r="F162" s="5">
        <f t="shared" si="24"/>
        <v>0</v>
      </c>
      <c r="G162" s="5"/>
    </row>
    <row r="163" spans="1:7" ht="16.5" customHeight="1">
      <c r="A163" s="4" t="s">
        <v>146</v>
      </c>
      <c r="B163" s="7"/>
      <c r="C163" s="3" t="s">
        <v>368</v>
      </c>
      <c r="D163" s="5">
        <f>D164</f>
        <v>13600</v>
      </c>
      <c r="E163" s="5">
        <f>E164</f>
        <v>13600</v>
      </c>
      <c r="F163" s="5">
        <f t="shared" si="24"/>
        <v>0</v>
      </c>
      <c r="G163" s="5"/>
    </row>
    <row r="164" spans="1:7" ht="15" customHeight="1">
      <c r="A164" s="4" t="s">
        <v>147</v>
      </c>
      <c r="B164" s="7" t="s">
        <v>125</v>
      </c>
      <c r="C164" s="3" t="s">
        <v>367</v>
      </c>
      <c r="D164" s="5">
        <f>D165</f>
        <v>13600</v>
      </c>
      <c r="E164" s="5">
        <f>E165</f>
        <v>13600</v>
      </c>
      <c r="F164" s="5">
        <f t="shared" si="24"/>
        <v>0</v>
      </c>
      <c r="G164" s="5"/>
    </row>
    <row r="165" spans="1:7" ht="15" customHeight="1">
      <c r="A165" s="4" t="s">
        <v>151</v>
      </c>
      <c r="B165" s="7" t="s">
        <v>125</v>
      </c>
      <c r="C165" s="3" t="s">
        <v>487</v>
      </c>
      <c r="D165" s="5">
        <v>13600</v>
      </c>
      <c r="E165" s="5">
        <v>13600</v>
      </c>
      <c r="F165" s="5">
        <f t="shared" si="24"/>
        <v>0</v>
      </c>
      <c r="G165" s="5"/>
    </row>
    <row r="166" spans="1:7" ht="74.25" customHeight="1">
      <c r="A166" s="81" t="s">
        <v>18</v>
      </c>
      <c r="B166" s="86" t="s">
        <v>125</v>
      </c>
      <c r="C166" s="87" t="s">
        <v>19</v>
      </c>
      <c r="D166" s="88">
        <f aca="true" t="shared" si="26" ref="D166:E170">D167</f>
        <v>200000</v>
      </c>
      <c r="E166" s="88">
        <f t="shared" si="26"/>
        <v>5668</v>
      </c>
      <c r="F166" s="88">
        <f t="shared" si="24"/>
        <v>194332</v>
      </c>
      <c r="G166" s="5"/>
    </row>
    <row r="167" spans="1:7" ht="95.25" customHeight="1">
      <c r="A167" s="89" t="s">
        <v>20</v>
      </c>
      <c r="B167" s="7" t="s">
        <v>125</v>
      </c>
      <c r="C167" s="3" t="s">
        <v>21</v>
      </c>
      <c r="D167" s="5">
        <f t="shared" si="26"/>
        <v>200000</v>
      </c>
      <c r="E167" s="5">
        <f t="shared" si="26"/>
        <v>5668</v>
      </c>
      <c r="F167" s="5">
        <f t="shared" si="24"/>
        <v>194332</v>
      </c>
      <c r="G167" s="5"/>
    </row>
    <row r="168" spans="1:7" ht="31.5" customHeight="1">
      <c r="A168" s="4" t="s">
        <v>64</v>
      </c>
      <c r="B168" s="7" t="s">
        <v>125</v>
      </c>
      <c r="C168" s="3" t="s">
        <v>22</v>
      </c>
      <c r="D168" s="5">
        <f t="shared" si="26"/>
        <v>200000</v>
      </c>
      <c r="E168" s="5">
        <f t="shared" si="26"/>
        <v>5668</v>
      </c>
      <c r="F168" s="5">
        <f t="shared" si="24"/>
        <v>194332</v>
      </c>
      <c r="G168" s="5"/>
    </row>
    <row r="169" spans="1:7" ht="19.5" customHeight="1">
      <c r="A169" s="4" t="s">
        <v>146</v>
      </c>
      <c r="B169" s="7" t="s">
        <v>125</v>
      </c>
      <c r="C169" s="3" t="s">
        <v>23</v>
      </c>
      <c r="D169" s="5">
        <f t="shared" si="26"/>
        <v>200000</v>
      </c>
      <c r="E169" s="5">
        <f t="shared" si="26"/>
        <v>5668</v>
      </c>
      <c r="F169" s="5">
        <f t="shared" si="24"/>
        <v>194332</v>
      </c>
      <c r="G169" s="5"/>
    </row>
    <row r="170" spans="1:7" ht="21.75" customHeight="1">
      <c r="A170" s="4" t="s">
        <v>147</v>
      </c>
      <c r="B170" s="7" t="s">
        <v>125</v>
      </c>
      <c r="C170" s="3" t="s">
        <v>24</v>
      </c>
      <c r="D170" s="5">
        <f t="shared" si="26"/>
        <v>200000</v>
      </c>
      <c r="E170" s="5">
        <f t="shared" si="26"/>
        <v>5668</v>
      </c>
      <c r="F170" s="5">
        <f t="shared" si="24"/>
        <v>194332</v>
      </c>
      <c r="G170" s="5"/>
    </row>
    <row r="171" spans="1:7" ht="15" customHeight="1">
      <c r="A171" s="4" t="s">
        <v>151</v>
      </c>
      <c r="B171" s="7" t="s">
        <v>125</v>
      </c>
      <c r="C171" s="3" t="s">
        <v>25</v>
      </c>
      <c r="D171" s="5">
        <v>200000</v>
      </c>
      <c r="E171" s="5">
        <v>5668</v>
      </c>
      <c r="F171" s="5">
        <f t="shared" si="24"/>
        <v>194332</v>
      </c>
      <c r="G171" s="5"/>
    </row>
    <row r="172" spans="1:8" s="102" customFormat="1" ht="21" customHeight="1">
      <c r="A172" s="104" t="s">
        <v>77</v>
      </c>
      <c r="B172" s="103" t="s">
        <v>125</v>
      </c>
      <c r="C172" s="99" t="s">
        <v>488</v>
      </c>
      <c r="D172" s="100">
        <f>D173+D180+D198</f>
        <v>4164500</v>
      </c>
      <c r="E172" s="100">
        <f>E173+E180+E198</f>
        <v>3834348.85</v>
      </c>
      <c r="F172" s="100">
        <f>F173+F180</f>
        <v>244900.06999999998</v>
      </c>
      <c r="G172" s="101"/>
      <c r="H172" s="105"/>
    </row>
    <row r="173" spans="1:7" ht="12.75" customHeight="1">
      <c r="A173" s="81" t="s">
        <v>282</v>
      </c>
      <c r="B173" s="86" t="s">
        <v>125</v>
      </c>
      <c r="C173" s="87" t="s">
        <v>489</v>
      </c>
      <c r="D173" s="88">
        <f aca="true" t="shared" si="27" ref="D173:F178">D174</f>
        <v>111600</v>
      </c>
      <c r="E173" s="88">
        <f t="shared" si="27"/>
        <v>111569.78</v>
      </c>
      <c r="F173" s="88">
        <f t="shared" si="27"/>
        <v>30.220000000001164</v>
      </c>
      <c r="G173" s="5"/>
    </row>
    <row r="174" spans="1:7" ht="33" customHeight="1">
      <c r="A174" s="81" t="s">
        <v>270</v>
      </c>
      <c r="B174" s="86" t="s">
        <v>125</v>
      </c>
      <c r="C174" s="87" t="s">
        <v>490</v>
      </c>
      <c r="D174" s="88">
        <f t="shared" si="27"/>
        <v>111600</v>
      </c>
      <c r="E174" s="88">
        <f t="shared" si="27"/>
        <v>111569.78</v>
      </c>
      <c r="F174" s="88">
        <f t="shared" si="24"/>
        <v>30.220000000001164</v>
      </c>
      <c r="G174" s="5"/>
    </row>
    <row r="175" spans="1:7" ht="97.5" customHeight="1">
      <c r="A175" s="90" t="s">
        <v>283</v>
      </c>
      <c r="B175" s="7" t="s">
        <v>125</v>
      </c>
      <c r="C175" s="3" t="s">
        <v>372</v>
      </c>
      <c r="D175" s="5">
        <f t="shared" si="27"/>
        <v>111600</v>
      </c>
      <c r="E175" s="5">
        <f t="shared" si="27"/>
        <v>111569.78</v>
      </c>
      <c r="F175" s="5">
        <f t="shared" si="24"/>
        <v>30.220000000001164</v>
      </c>
      <c r="G175" s="5"/>
    </row>
    <row r="176" spans="1:7" ht="35.25" customHeight="1">
      <c r="A176" s="21" t="s">
        <v>312</v>
      </c>
      <c r="B176" s="7" t="s">
        <v>125</v>
      </c>
      <c r="C176" s="3" t="s">
        <v>372</v>
      </c>
      <c r="D176" s="5">
        <f t="shared" si="27"/>
        <v>111600</v>
      </c>
      <c r="E176" s="5">
        <f t="shared" si="27"/>
        <v>111569.78</v>
      </c>
      <c r="F176" s="5">
        <f t="shared" si="24"/>
        <v>30.220000000001164</v>
      </c>
      <c r="G176" s="5"/>
    </row>
    <row r="177" spans="1:7" ht="17.25" customHeight="1">
      <c r="A177" s="21" t="s">
        <v>146</v>
      </c>
      <c r="B177" s="7" t="s">
        <v>125</v>
      </c>
      <c r="C177" s="3" t="s">
        <v>540</v>
      </c>
      <c r="D177" s="5">
        <f t="shared" si="27"/>
        <v>111600</v>
      </c>
      <c r="E177" s="5">
        <f t="shared" si="27"/>
        <v>111569.78</v>
      </c>
      <c r="F177" s="5">
        <f t="shared" si="24"/>
        <v>30.220000000001164</v>
      </c>
      <c r="G177" s="5"/>
    </row>
    <row r="178" spans="1:7" ht="16.5" customHeight="1">
      <c r="A178" s="21" t="s">
        <v>147</v>
      </c>
      <c r="B178" s="7" t="s">
        <v>125</v>
      </c>
      <c r="C178" s="3" t="s">
        <v>539</v>
      </c>
      <c r="D178" s="5">
        <f t="shared" si="27"/>
        <v>111600</v>
      </c>
      <c r="E178" s="5">
        <f t="shared" si="27"/>
        <v>111569.78</v>
      </c>
      <c r="F178" s="5">
        <f t="shared" si="24"/>
        <v>30.220000000001164</v>
      </c>
      <c r="G178" s="5"/>
    </row>
    <row r="179" spans="1:7" ht="21" customHeight="1">
      <c r="A179" s="21" t="s">
        <v>151</v>
      </c>
      <c r="B179" s="7" t="s">
        <v>125</v>
      </c>
      <c r="C179" s="3" t="s">
        <v>538</v>
      </c>
      <c r="D179" s="5">
        <v>111600</v>
      </c>
      <c r="E179" s="5">
        <v>111569.78</v>
      </c>
      <c r="F179" s="5">
        <f t="shared" si="24"/>
        <v>30.220000000001164</v>
      </c>
      <c r="G179" s="5"/>
    </row>
    <row r="180" spans="1:7" ht="21" customHeight="1">
      <c r="A180" s="81" t="s">
        <v>68</v>
      </c>
      <c r="B180" s="86" t="s">
        <v>125</v>
      </c>
      <c r="C180" s="87" t="s">
        <v>491</v>
      </c>
      <c r="D180" s="88">
        <f>D181</f>
        <v>734600</v>
      </c>
      <c r="E180" s="88">
        <f>E181</f>
        <v>489730.15</v>
      </c>
      <c r="F180" s="88">
        <f>F181</f>
        <v>244869.84999999998</v>
      </c>
      <c r="G180" s="5"/>
    </row>
    <row r="181" spans="1:7" ht="39" customHeight="1">
      <c r="A181" s="81" t="s">
        <v>270</v>
      </c>
      <c r="B181" s="86" t="s">
        <v>125</v>
      </c>
      <c r="C181" s="87" t="s">
        <v>551</v>
      </c>
      <c r="D181" s="88">
        <f>D182+D187+D192</f>
        <v>734600</v>
      </c>
      <c r="E181" s="88">
        <f>E182+E187+E192</f>
        <v>489730.15</v>
      </c>
      <c r="F181" s="88">
        <f>F182+F187+F192</f>
        <v>244869.84999999998</v>
      </c>
      <c r="G181" s="5"/>
    </row>
    <row r="182" spans="1:7" ht="96" customHeight="1">
      <c r="A182" s="89" t="s">
        <v>375</v>
      </c>
      <c r="B182" s="7" t="s">
        <v>125</v>
      </c>
      <c r="C182" s="3" t="s">
        <v>552</v>
      </c>
      <c r="D182" s="5">
        <f>D183</f>
        <v>11600</v>
      </c>
      <c r="E182" s="5">
        <f>E183</f>
        <v>11574.3</v>
      </c>
      <c r="F182" s="5">
        <f t="shared" si="24"/>
        <v>25.700000000000728</v>
      </c>
      <c r="G182" s="5"/>
    </row>
    <row r="183" spans="1:7" ht="36" customHeight="1">
      <c r="A183" s="4" t="s">
        <v>64</v>
      </c>
      <c r="B183" s="7" t="s">
        <v>125</v>
      </c>
      <c r="C183" s="3" t="s">
        <v>553</v>
      </c>
      <c r="D183" s="5">
        <f>D185</f>
        <v>11600</v>
      </c>
      <c r="E183" s="5">
        <f>E185</f>
        <v>11574.3</v>
      </c>
      <c r="F183" s="5">
        <f t="shared" si="24"/>
        <v>25.700000000000728</v>
      </c>
      <c r="G183" s="5"/>
    </row>
    <row r="184" spans="1:7" ht="22.5" customHeight="1">
      <c r="A184" s="4" t="s">
        <v>146</v>
      </c>
      <c r="B184" s="7" t="s">
        <v>125</v>
      </c>
      <c r="C184" s="3" t="s">
        <v>554</v>
      </c>
      <c r="D184" s="5">
        <f>D185</f>
        <v>11600</v>
      </c>
      <c r="E184" s="5">
        <f>E185</f>
        <v>11574.3</v>
      </c>
      <c r="F184" s="5">
        <f t="shared" si="24"/>
        <v>25.700000000000728</v>
      </c>
      <c r="G184" s="5"/>
    </row>
    <row r="185" spans="1:7" ht="15" customHeight="1">
      <c r="A185" s="4" t="s">
        <v>374</v>
      </c>
      <c r="B185" s="7" t="s">
        <v>125</v>
      </c>
      <c r="C185" s="3" t="s">
        <v>555</v>
      </c>
      <c r="D185" s="5">
        <f>D186</f>
        <v>11600</v>
      </c>
      <c r="E185" s="5">
        <f>E186</f>
        <v>11574.3</v>
      </c>
      <c r="F185" s="5">
        <f t="shared" si="24"/>
        <v>25.700000000000728</v>
      </c>
      <c r="G185" s="5"/>
    </row>
    <row r="186" spans="1:7" ht="35.25" customHeight="1">
      <c r="A186" s="4" t="s">
        <v>373</v>
      </c>
      <c r="B186" s="7" t="s">
        <v>125</v>
      </c>
      <c r="C186" s="3" t="s">
        <v>556</v>
      </c>
      <c r="D186" s="5">
        <v>11600</v>
      </c>
      <c r="E186" s="5">
        <v>11574.3</v>
      </c>
      <c r="F186" s="5">
        <f t="shared" si="24"/>
        <v>25.700000000000728</v>
      </c>
      <c r="G186" s="5"/>
    </row>
    <row r="187" spans="1:7" ht="88.5" customHeight="1">
      <c r="A187" s="89" t="s">
        <v>376</v>
      </c>
      <c r="B187" s="7" t="s">
        <v>125</v>
      </c>
      <c r="C187" s="3" t="s">
        <v>557</v>
      </c>
      <c r="D187" s="5">
        <f aca="true" t="shared" si="28" ref="D187:E190">D188</f>
        <v>1400</v>
      </c>
      <c r="E187" s="5">
        <f t="shared" si="28"/>
        <v>938.46</v>
      </c>
      <c r="F187" s="5">
        <f t="shared" si="24"/>
        <v>461.53999999999996</v>
      </c>
      <c r="G187" s="5"/>
    </row>
    <row r="188" spans="1:7" ht="36" customHeight="1">
      <c r="A188" s="4" t="s">
        <v>64</v>
      </c>
      <c r="B188" s="7" t="s">
        <v>125</v>
      </c>
      <c r="C188" s="3" t="s">
        <v>558</v>
      </c>
      <c r="D188" s="5">
        <f t="shared" si="28"/>
        <v>1400</v>
      </c>
      <c r="E188" s="5">
        <f t="shared" si="28"/>
        <v>938.46</v>
      </c>
      <c r="F188" s="5">
        <f t="shared" si="24"/>
        <v>461.53999999999996</v>
      </c>
      <c r="G188" s="5"/>
    </row>
    <row r="189" spans="1:7" ht="15" customHeight="1">
      <c r="A189" s="4" t="s">
        <v>146</v>
      </c>
      <c r="B189" s="7" t="s">
        <v>125</v>
      </c>
      <c r="C189" s="3" t="s">
        <v>559</v>
      </c>
      <c r="D189" s="5">
        <f>D190</f>
        <v>1400</v>
      </c>
      <c r="E189" s="5">
        <f>E190</f>
        <v>938.46</v>
      </c>
      <c r="F189" s="5">
        <f t="shared" si="24"/>
        <v>461.53999999999996</v>
      </c>
      <c r="G189" s="5"/>
    </row>
    <row r="190" spans="1:7" ht="14.25" customHeight="1">
      <c r="A190" s="4" t="s">
        <v>374</v>
      </c>
      <c r="B190" s="7" t="s">
        <v>125</v>
      </c>
      <c r="C190" s="3" t="s">
        <v>560</v>
      </c>
      <c r="D190" s="5">
        <f t="shared" si="28"/>
        <v>1400</v>
      </c>
      <c r="E190" s="5">
        <f t="shared" si="28"/>
        <v>938.46</v>
      </c>
      <c r="F190" s="5">
        <f t="shared" si="24"/>
        <v>461.53999999999996</v>
      </c>
      <c r="G190" s="5"/>
    </row>
    <row r="191" spans="1:7" ht="36" customHeight="1">
      <c r="A191" s="4" t="s">
        <v>373</v>
      </c>
      <c r="B191" s="7" t="s">
        <v>125</v>
      </c>
      <c r="C191" s="3" t="s">
        <v>561</v>
      </c>
      <c r="D191" s="5">
        <v>1400</v>
      </c>
      <c r="E191" s="5">
        <f>187.69+750.77</f>
        <v>938.46</v>
      </c>
      <c r="F191" s="5">
        <f t="shared" si="24"/>
        <v>461.53999999999996</v>
      </c>
      <c r="G191" s="5"/>
    </row>
    <row r="192" spans="1:7" ht="105.75" customHeight="1">
      <c r="A192" s="89" t="s">
        <v>42</v>
      </c>
      <c r="B192" s="7" t="s">
        <v>125</v>
      </c>
      <c r="C192" s="3" t="s">
        <v>43</v>
      </c>
      <c r="D192" s="5">
        <f aca="true" t="shared" si="29" ref="D192:F194">D193</f>
        <v>721600</v>
      </c>
      <c r="E192" s="5">
        <f t="shared" si="29"/>
        <v>477217.39</v>
      </c>
      <c r="F192" s="5">
        <f t="shared" si="29"/>
        <v>244382.61</v>
      </c>
      <c r="G192" s="5"/>
    </row>
    <row r="193" spans="1:7" ht="36.75" customHeight="1">
      <c r="A193" s="4" t="s">
        <v>64</v>
      </c>
      <c r="B193" s="7" t="s">
        <v>125</v>
      </c>
      <c r="C193" s="3" t="s">
        <v>44</v>
      </c>
      <c r="D193" s="5">
        <f t="shared" si="29"/>
        <v>721600</v>
      </c>
      <c r="E193" s="5">
        <f t="shared" si="29"/>
        <v>477217.39</v>
      </c>
      <c r="F193" s="5">
        <f t="shared" si="29"/>
        <v>244382.61</v>
      </c>
      <c r="G193" s="5"/>
    </row>
    <row r="194" spans="1:7" ht="16.5" customHeight="1">
      <c r="A194" s="4" t="s">
        <v>146</v>
      </c>
      <c r="B194" s="7"/>
      <c r="C194" s="3" t="s">
        <v>45</v>
      </c>
      <c r="D194" s="5">
        <f t="shared" si="29"/>
        <v>721600</v>
      </c>
      <c r="E194" s="5">
        <f t="shared" si="29"/>
        <v>477217.39</v>
      </c>
      <c r="F194" s="5">
        <f t="shared" si="29"/>
        <v>244382.61</v>
      </c>
      <c r="G194" s="5"/>
    </row>
    <row r="195" spans="1:7" ht="16.5" customHeight="1">
      <c r="A195" s="21" t="s">
        <v>147</v>
      </c>
      <c r="B195" s="7"/>
      <c r="C195" s="3" t="s">
        <v>47</v>
      </c>
      <c r="D195" s="5">
        <f>D196+D197</f>
        <v>721600</v>
      </c>
      <c r="E195" s="5">
        <f>E196+E197</f>
        <v>477217.39</v>
      </c>
      <c r="F195" s="5">
        <f>D195-E195</f>
        <v>244382.61</v>
      </c>
      <c r="G195" s="5"/>
    </row>
    <row r="196" spans="1:7" ht="15" customHeight="1">
      <c r="A196" s="21" t="s">
        <v>151</v>
      </c>
      <c r="B196" s="7"/>
      <c r="C196" s="3" t="s">
        <v>46</v>
      </c>
      <c r="D196" s="5">
        <v>702100</v>
      </c>
      <c r="E196" s="5">
        <v>457793</v>
      </c>
      <c r="F196" s="5">
        <f>D196-E196</f>
        <v>244307</v>
      </c>
      <c r="G196" s="5"/>
    </row>
    <row r="197" spans="1:7" ht="15" customHeight="1">
      <c r="A197" s="21"/>
      <c r="B197" s="7"/>
      <c r="C197" s="3" t="s">
        <v>586</v>
      </c>
      <c r="D197" s="5">
        <v>19500</v>
      </c>
      <c r="E197" s="5">
        <v>19424.39</v>
      </c>
      <c r="F197" s="5">
        <f>D197-E197</f>
        <v>75.61000000000058</v>
      </c>
      <c r="G197" s="5"/>
    </row>
    <row r="198" spans="1:7" ht="15" customHeight="1">
      <c r="A198" s="82" t="s">
        <v>67</v>
      </c>
      <c r="B198" s="86" t="s">
        <v>125</v>
      </c>
      <c r="C198" s="87" t="s">
        <v>492</v>
      </c>
      <c r="D198" s="88">
        <f>D199</f>
        <v>3318300</v>
      </c>
      <c r="E198" s="88">
        <f>E199</f>
        <v>3233048.92</v>
      </c>
      <c r="F198" s="88">
        <f>F199</f>
        <v>85251.08000000007</v>
      </c>
      <c r="G198" s="5"/>
    </row>
    <row r="199" spans="1:7" ht="28.5" customHeight="1">
      <c r="A199" s="81" t="s">
        <v>271</v>
      </c>
      <c r="B199" s="86" t="s">
        <v>125</v>
      </c>
      <c r="C199" s="87" t="s">
        <v>493</v>
      </c>
      <c r="D199" s="88">
        <f>D200+D206+D211</f>
        <v>3318300</v>
      </c>
      <c r="E199" s="88">
        <f>E200+E206+E211</f>
        <v>3233048.92</v>
      </c>
      <c r="F199" s="88">
        <f>F200+F206+F211</f>
        <v>85251.08000000007</v>
      </c>
      <c r="G199" s="5"/>
    </row>
    <row r="200" spans="1:7" ht="93" customHeight="1">
      <c r="A200" s="89" t="s">
        <v>308</v>
      </c>
      <c r="B200" s="7" t="s">
        <v>125</v>
      </c>
      <c r="C200" s="3" t="s">
        <v>494</v>
      </c>
      <c r="D200" s="5">
        <f aca="true" t="shared" si="30" ref="D200:E202">D201</f>
        <v>2661000</v>
      </c>
      <c r="E200" s="5">
        <f t="shared" si="30"/>
        <v>2576584.98</v>
      </c>
      <c r="F200" s="5">
        <f t="shared" si="24"/>
        <v>84415.02000000002</v>
      </c>
      <c r="G200" s="5"/>
    </row>
    <row r="201" spans="1:7" ht="15" customHeight="1">
      <c r="A201" s="4" t="s">
        <v>146</v>
      </c>
      <c r="B201" s="7" t="s">
        <v>125</v>
      </c>
      <c r="C201" s="3" t="s">
        <v>495</v>
      </c>
      <c r="D201" s="5">
        <f t="shared" si="30"/>
        <v>2661000</v>
      </c>
      <c r="E201" s="5">
        <f t="shared" si="30"/>
        <v>2576584.98</v>
      </c>
      <c r="F201" s="5">
        <f t="shared" si="24"/>
        <v>84415.02000000002</v>
      </c>
      <c r="G201" s="5"/>
    </row>
    <row r="202" spans="1:7" ht="15" customHeight="1">
      <c r="A202" s="4" t="s">
        <v>147</v>
      </c>
      <c r="B202" s="7" t="s">
        <v>125</v>
      </c>
      <c r="C202" s="3" t="s">
        <v>496</v>
      </c>
      <c r="D202" s="5">
        <f t="shared" si="30"/>
        <v>2661000</v>
      </c>
      <c r="E202" s="5">
        <f t="shared" si="30"/>
        <v>2576584.98</v>
      </c>
      <c r="F202" s="5">
        <f t="shared" si="24"/>
        <v>84415.02000000002</v>
      </c>
      <c r="G202" s="5"/>
    </row>
    <row r="203" spans="1:8" ht="15" customHeight="1">
      <c r="A203" s="4" t="s">
        <v>150</v>
      </c>
      <c r="B203" s="7" t="s">
        <v>125</v>
      </c>
      <c r="C203" s="3" t="s">
        <v>497</v>
      </c>
      <c r="D203" s="5">
        <v>2661000</v>
      </c>
      <c r="E203" s="5">
        <v>2576584.98</v>
      </c>
      <c r="F203" s="5">
        <f t="shared" si="24"/>
        <v>84415.02000000002</v>
      </c>
      <c r="G203" s="5"/>
      <c r="H203" s="15"/>
    </row>
    <row r="204" spans="1:8" ht="15" customHeight="1">
      <c r="A204" s="4" t="s">
        <v>154</v>
      </c>
      <c r="B204" s="7" t="s">
        <v>125</v>
      </c>
      <c r="C204" s="3" t="s">
        <v>498</v>
      </c>
      <c r="D204" s="5">
        <v>0</v>
      </c>
      <c r="E204" s="5">
        <v>0</v>
      </c>
      <c r="F204" s="5">
        <f t="shared" si="24"/>
        <v>0</v>
      </c>
      <c r="G204" s="5"/>
      <c r="H204" s="15"/>
    </row>
    <row r="205" spans="1:8" ht="15" customHeight="1">
      <c r="A205" s="4" t="s">
        <v>155</v>
      </c>
      <c r="B205" s="7" t="s">
        <v>125</v>
      </c>
      <c r="C205" s="3" t="s">
        <v>499</v>
      </c>
      <c r="D205" s="5">
        <v>0</v>
      </c>
      <c r="E205" s="78"/>
      <c r="F205" s="5">
        <f t="shared" si="24"/>
        <v>0</v>
      </c>
      <c r="G205" s="5"/>
      <c r="H205" s="15"/>
    </row>
    <row r="206" spans="1:7" ht="82.5" customHeight="1">
      <c r="A206" s="89" t="s">
        <v>309</v>
      </c>
      <c r="B206" s="7" t="s">
        <v>125</v>
      </c>
      <c r="C206" s="3" t="s">
        <v>500</v>
      </c>
      <c r="D206" s="5">
        <f aca="true" t="shared" si="31" ref="D206:E209">D207</f>
        <v>84000</v>
      </c>
      <c r="E206" s="5">
        <f t="shared" si="31"/>
        <v>84000</v>
      </c>
      <c r="F206" s="5">
        <f t="shared" si="24"/>
        <v>0</v>
      </c>
      <c r="G206" s="5"/>
    </row>
    <row r="207" spans="1:7" ht="37.5" customHeight="1">
      <c r="A207" s="4" t="s">
        <v>64</v>
      </c>
      <c r="B207" s="7" t="s">
        <v>125</v>
      </c>
      <c r="C207" s="3" t="s">
        <v>562</v>
      </c>
      <c r="D207" s="5">
        <f t="shared" si="31"/>
        <v>84000</v>
      </c>
      <c r="E207" s="5">
        <f t="shared" si="31"/>
        <v>84000</v>
      </c>
      <c r="F207" s="5">
        <f t="shared" si="24"/>
        <v>0</v>
      </c>
      <c r="G207" s="5"/>
    </row>
    <row r="208" spans="1:7" ht="15" customHeight="1">
      <c r="A208" s="4" t="s">
        <v>146</v>
      </c>
      <c r="B208" s="7" t="s">
        <v>125</v>
      </c>
      <c r="C208" s="3" t="s">
        <v>501</v>
      </c>
      <c r="D208" s="5">
        <f t="shared" si="31"/>
        <v>84000</v>
      </c>
      <c r="E208" s="5">
        <f t="shared" si="31"/>
        <v>84000</v>
      </c>
      <c r="F208" s="5">
        <f t="shared" si="24"/>
        <v>0</v>
      </c>
      <c r="G208" s="5"/>
    </row>
    <row r="209" spans="1:7" ht="15" customHeight="1">
      <c r="A209" s="4" t="s">
        <v>147</v>
      </c>
      <c r="B209" s="7" t="s">
        <v>125</v>
      </c>
      <c r="C209" s="3" t="s">
        <v>502</v>
      </c>
      <c r="D209" s="5">
        <f t="shared" si="31"/>
        <v>84000</v>
      </c>
      <c r="E209" s="5">
        <f t="shared" si="31"/>
        <v>84000</v>
      </c>
      <c r="F209" s="5">
        <f t="shared" si="24"/>
        <v>0</v>
      </c>
      <c r="G209" s="5"/>
    </row>
    <row r="210" spans="1:7" ht="18" customHeight="1">
      <c r="A210" s="4" t="s">
        <v>149</v>
      </c>
      <c r="B210" s="7" t="s">
        <v>125</v>
      </c>
      <c r="C210" s="3" t="s">
        <v>503</v>
      </c>
      <c r="D210" s="5">
        <v>84000</v>
      </c>
      <c r="E210" s="5">
        <v>84000</v>
      </c>
      <c r="F210" s="5">
        <f t="shared" si="24"/>
        <v>0</v>
      </c>
      <c r="G210" s="5"/>
    </row>
    <row r="211" spans="1:7" ht="87.75" customHeight="1">
      <c r="A211" s="89" t="s">
        <v>310</v>
      </c>
      <c r="B211" s="7" t="s">
        <v>125</v>
      </c>
      <c r="C211" s="3" t="s">
        <v>504</v>
      </c>
      <c r="D211" s="5">
        <f>D212</f>
        <v>573300</v>
      </c>
      <c r="E211" s="5">
        <f>E212</f>
        <v>572463.94</v>
      </c>
      <c r="F211" s="5">
        <f t="shared" si="24"/>
        <v>836.0600000000559</v>
      </c>
      <c r="G211" s="5"/>
    </row>
    <row r="212" spans="1:7" ht="33" customHeight="1">
      <c r="A212" s="4" t="s">
        <v>64</v>
      </c>
      <c r="B212" s="7" t="s">
        <v>125</v>
      </c>
      <c r="C212" s="3" t="s">
        <v>505</v>
      </c>
      <c r="D212" s="5">
        <f>D213+D217</f>
        <v>573300</v>
      </c>
      <c r="E212" s="5">
        <f>E213+E217</f>
        <v>572463.94</v>
      </c>
      <c r="F212" s="5">
        <f t="shared" si="24"/>
        <v>836.0600000000559</v>
      </c>
      <c r="G212" s="5"/>
    </row>
    <row r="213" spans="1:7" ht="15" customHeight="1">
      <c r="A213" s="4" t="s">
        <v>146</v>
      </c>
      <c r="B213" s="7" t="s">
        <v>125</v>
      </c>
      <c r="C213" s="3" t="s">
        <v>506</v>
      </c>
      <c r="D213" s="5">
        <f>D214</f>
        <v>270500</v>
      </c>
      <c r="E213" s="5">
        <f>E214</f>
        <v>269663.94</v>
      </c>
      <c r="F213" s="5">
        <f t="shared" si="24"/>
        <v>836.0599999999977</v>
      </c>
      <c r="G213" s="5"/>
    </row>
    <row r="214" spans="1:7" ht="15" customHeight="1">
      <c r="A214" s="4" t="s">
        <v>147</v>
      </c>
      <c r="B214" s="7" t="s">
        <v>125</v>
      </c>
      <c r="C214" s="3" t="s">
        <v>507</v>
      </c>
      <c r="D214" s="5">
        <f>D215+D216</f>
        <v>270500</v>
      </c>
      <c r="E214" s="5">
        <f>E215+E216</f>
        <v>269663.94</v>
      </c>
      <c r="F214" s="5">
        <f t="shared" si="24"/>
        <v>836.0599999999977</v>
      </c>
      <c r="G214" s="5"/>
    </row>
    <row r="215" spans="1:7" ht="15" customHeight="1">
      <c r="A215" s="4" t="s">
        <v>151</v>
      </c>
      <c r="B215" s="7" t="s">
        <v>125</v>
      </c>
      <c r="C215" s="3" t="s">
        <v>508</v>
      </c>
      <c r="D215" s="5">
        <v>262200</v>
      </c>
      <c r="E215" s="5">
        <v>261363.94</v>
      </c>
      <c r="F215" s="5">
        <f t="shared" si="24"/>
        <v>836.0599999999977</v>
      </c>
      <c r="G215" s="5"/>
    </row>
    <row r="216" spans="1:7" ht="15" customHeight="1">
      <c r="A216" s="4" t="s">
        <v>152</v>
      </c>
      <c r="B216" s="7" t="s">
        <v>125</v>
      </c>
      <c r="C216" s="3" t="s">
        <v>509</v>
      </c>
      <c r="D216" s="5">
        <v>8300</v>
      </c>
      <c r="E216" s="5">
        <v>8300</v>
      </c>
      <c r="F216" s="5">
        <f t="shared" si="24"/>
        <v>0</v>
      </c>
      <c r="G216" s="5"/>
    </row>
    <row r="217" spans="1:7" ht="15" customHeight="1">
      <c r="A217" s="4" t="s">
        <v>154</v>
      </c>
      <c r="B217" s="7" t="s">
        <v>125</v>
      </c>
      <c r="C217" s="3" t="s">
        <v>510</v>
      </c>
      <c r="D217" s="5">
        <f>D218+D219</f>
        <v>302800</v>
      </c>
      <c r="E217" s="5">
        <f>E218+E219</f>
        <v>302800</v>
      </c>
      <c r="F217" s="5">
        <f t="shared" si="24"/>
        <v>0</v>
      </c>
      <c r="G217" s="5"/>
    </row>
    <row r="218" spans="1:7" ht="15" customHeight="1">
      <c r="A218" s="4" t="s">
        <v>49</v>
      </c>
      <c r="B218" s="7" t="s">
        <v>125</v>
      </c>
      <c r="C218" s="3" t="s">
        <v>50</v>
      </c>
      <c r="D218" s="5">
        <v>180000</v>
      </c>
      <c r="E218" s="5">
        <v>180000</v>
      </c>
      <c r="F218" s="5">
        <f>D218-E218</f>
        <v>0</v>
      </c>
      <c r="G218" s="5"/>
    </row>
    <row r="219" spans="1:7" ht="15" customHeight="1">
      <c r="A219" s="4" t="s">
        <v>155</v>
      </c>
      <c r="B219" s="7" t="s">
        <v>125</v>
      </c>
      <c r="C219" s="3" t="s">
        <v>511</v>
      </c>
      <c r="D219" s="5">
        <v>122800</v>
      </c>
      <c r="E219" s="5">
        <v>122800</v>
      </c>
      <c r="F219" s="5">
        <f t="shared" si="24"/>
        <v>0</v>
      </c>
      <c r="G219" s="5"/>
    </row>
    <row r="220" spans="1:7" s="102" customFormat="1" ht="23.25" customHeight="1">
      <c r="A220" s="104" t="s">
        <v>78</v>
      </c>
      <c r="B220" s="103" t="s">
        <v>125</v>
      </c>
      <c r="C220" s="99" t="s">
        <v>512</v>
      </c>
      <c r="D220" s="100">
        <f aca="true" t="shared" si="32" ref="D220:E225">D221</f>
        <v>6611300</v>
      </c>
      <c r="E220" s="100">
        <f t="shared" si="32"/>
        <v>6518121.67</v>
      </c>
      <c r="F220" s="100">
        <f t="shared" si="24"/>
        <v>93178.33000000007</v>
      </c>
      <c r="G220" s="101"/>
    </row>
    <row r="221" spans="1:7" ht="15" customHeight="1">
      <c r="A221" s="81" t="s">
        <v>158</v>
      </c>
      <c r="B221" s="86" t="s">
        <v>125</v>
      </c>
      <c r="C221" s="87" t="s">
        <v>513</v>
      </c>
      <c r="D221" s="88">
        <f t="shared" si="32"/>
        <v>6611300</v>
      </c>
      <c r="E221" s="88">
        <f t="shared" si="32"/>
        <v>6518121.67</v>
      </c>
      <c r="F221" s="88">
        <f t="shared" si="24"/>
        <v>93178.33000000007</v>
      </c>
      <c r="G221" s="5"/>
    </row>
    <row r="222" spans="1:7" ht="15" customHeight="1">
      <c r="A222" s="81" t="s">
        <v>272</v>
      </c>
      <c r="B222" s="86" t="s">
        <v>125</v>
      </c>
      <c r="C222" s="87" t="s">
        <v>514</v>
      </c>
      <c r="D222" s="88">
        <f>D223+D228+D232</f>
        <v>6611300</v>
      </c>
      <c r="E222" s="88">
        <f>E223+E228+E232</f>
        <v>6518121.67</v>
      </c>
      <c r="F222" s="88">
        <f t="shared" si="24"/>
        <v>93178.33000000007</v>
      </c>
      <c r="G222" s="5"/>
    </row>
    <row r="223" spans="1:7" ht="75.75" customHeight="1">
      <c r="A223" s="89" t="s">
        <v>311</v>
      </c>
      <c r="B223" s="7" t="s">
        <v>125</v>
      </c>
      <c r="C223" s="3" t="s">
        <v>515</v>
      </c>
      <c r="D223" s="5">
        <f t="shared" si="32"/>
        <v>4979400</v>
      </c>
      <c r="E223" s="5">
        <f t="shared" si="32"/>
        <v>4886221.67</v>
      </c>
      <c r="F223" s="5">
        <f t="shared" si="24"/>
        <v>93178.33000000007</v>
      </c>
      <c r="G223" s="5"/>
    </row>
    <row r="224" spans="1:7" ht="57" customHeight="1">
      <c r="A224" s="4" t="s">
        <v>264</v>
      </c>
      <c r="B224" s="7" t="s">
        <v>125</v>
      </c>
      <c r="C224" s="3" t="s">
        <v>516</v>
      </c>
      <c r="D224" s="5">
        <f t="shared" si="32"/>
        <v>4979400</v>
      </c>
      <c r="E224" s="5">
        <f t="shared" si="32"/>
        <v>4886221.67</v>
      </c>
      <c r="F224" s="5">
        <f t="shared" si="24"/>
        <v>93178.33000000007</v>
      </c>
      <c r="G224" s="5"/>
    </row>
    <row r="225" spans="1:7" ht="16.5" customHeight="1">
      <c r="A225" s="4" t="s">
        <v>146</v>
      </c>
      <c r="B225" s="7" t="s">
        <v>125</v>
      </c>
      <c r="C225" s="3" t="s">
        <v>517</v>
      </c>
      <c r="D225" s="5">
        <f t="shared" si="32"/>
        <v>4979400</v>
      </c>
      <c r="E225" s="5">
        <f t="shared" si="32"/>
        <v>4886221.67</v>
      </c>
      <c r="F225" s="5">
        <f t="shared" si="24"/>
        <v>93178.33000000007</v>
      </c>
      <c r="G225" s="5"/>
    </row>
    <row r="226" spans="1:7" ht="16.5" customHeight="1">
      <c r="A226" s="4" t="s">
        <v>156</v>
      </c>
      <c r="B226" s="7" t="s">
        <v>125</v>
      </c>
      <c r="C226" s="3" t="s">
        <v>518</v>
      </c>
      <c r="D226" s="5">
        <f>D227</f>
        <v>4979400</v>
      </c>
      <c r="E226" s="5">
        <f>E227</f>
        <v>4886221.67</v>
      </c>
      <c r="F226" s="5">
        <f t="shared" si="24"/>
        <v>93178.33000000007</v>
      </c>
      <c r="G226" s="5"/>
    </row>
    <row r="227" spans="1:7" ht="26.25" customHeight="1">
      <c r="A227" s="4" t="s">
        <v>223</v>
      </c>
      <c r="B227" s="7" t="s">
        <v>125</v>
      </c>
      <c r="C227" s="3" t="s">
        <v>519</v>
      </c>
      <c r="D227" s="5">
        <v>4979400</v>
      </c>
      <c r="E227" s="5">
        <v>4886221.67</v>
      </c>
      <c r="F227" s="5">
        <f t="shared" si="24"/>
        <v>93178.33000000007</v>
      </c>
      <c r="G227" s="5"/>
    </row>
    <row r="228" spans="1:7" ht="75.75" customHeight="1">
      <c r="A228" s="89" t="s">
        <v>51</v>
      </c>
      <c r="B228" s="7" t="s">
        <v>125</v>
      </c>
      <c r="C228" s="3" t="s">
        <v>52</v>
      </c>
      <c r="D228" s="5">
        <f aca="true" t="shared" si="33" ref="D228:F230">D229</f>
        <v>1509300</v>
      </c>
      <c r="E228" s="5">
        <f t="shared" si="33"/>
        <v>1509300</v>
      </c>
      <c r="F228" s="80">
        <f t="shared" si="33"/>
        <v>0</v>
      </c>
      <c r="G228" s="5"/>
    </row>
    <row r="229" spans="1:7" ht="33.75" customHeight="1">
      <c r="A229" s="4" t="s">
        <v>57</v>
      </c>
      <c r="B229" s="7" t="s">
        <v>125</v>
      </c>
      <c r="C229" s="3" t="s">
        <v>53</v>
      </c>
      <c r="D229" s="5">
        <f t="shared" si="33"/>
        <v>1509300</v>
      </c>
      <c r="E229" s="5">
        <f t="shared" si="33"/>
        <v>1509300</v>
      </c>
      <c r="F229" s="80">
        <f t="shared" si="33"/>
        <v>0</v>
      </c>
      <c r="G229" s="5"/>
    </row>
    <row r="230" spans="1:7" ht="18" customHeight="1">
      <c r="A230" s="4" t="s">
        <v>58</v>
      </c>
      <c r="B230" s="7" t="s">
        <v>125</v>
      </c>
      <c r="C230" s="3" t="s">
        <v>54</v>
      </c>
      <c r="D230" s="5">
        <f t="shared" si="33"/>
        <v>1509300</v>
      </c>
      <c r="E230" s="5">
        <f t="shared" si="33"/>
        <v>1509300</v>
      </c>
      <c r="F230" s="80">
        <f t="shared" si="33"/>
        <v>0</v>
      </c>
      <c r="G230" s="5"/>
    </row>
    <row r="231" spans="1:7" ht="51.75" customHeight="1">
      <c r="A231" s="4" t="s">
        <v>264</v>
      </c>
      <c r="B231" s="7" t="s">
        <v>125</v>
      </c>
      <c r="C231" s="3" t="s">
        <v>55</v>
      </c>
      <c r="D231" s="5">
        <v>1509300</v>
      </c>
      <c r="E231" s="5">
        <v>1509300</v>
      </c>
      <c r="F231" s="80">
        <f>D231-E231</f>
        <v>0</v>
      </c>
      <c r="G231" s="5"/>
    </row>
    <row r="232" spans="1:7" ht="84" customHeight="1">
      <c r="A232" s="89" t="s">
        <v>56</v>
      </c>
      <c r="B232" s="7" t="s">
        <v>125</v>
      </c>
      <c r="C232" s="3" t="s">
        <v>59</v>
      </c>
      <c r="D232" s="5">
        <f aca="true" t="shared" si="34" ref="D232:E234">D233</f>
        <v>122600</v>
      </c>
      <c r="E232" s="5">
        <f t="shared" si="34"/>
        <v>122600</v>
      </c>
      <c r="F232" s="80">
        <f>F233</f>
        <v>0</v>
      </c>
      <c r="G232" s="5"/>
    </row>
    <row r="233" spans="1:7" ht="33" customHeight="1">
      <c r="A233" s="4" t="s">
        <v>57</v>
      </c>
      <c r="B233" s="7" t="s">
        <v>125</v>
      </c>
      <c r="C233" s="3" t="s">
        <v>60</v>
      </c>
      <c r="D233" s="5">
        <f t="shared" si="34"/>
        <v>122600</v>
      </c>
      <c r="E233" s="5">
        <f t="shared" si="34"/>
        <v>122600</v>
      </c>
      <c r="F233" s="80">
        <f>F234</f>
        <v>0</v>
      </c>
      <c r="G233" s="5"/>
    </row>
    <row r="234" spans="1:7" ht="15" customHeight="1">
      <c r="A234" s="4" t="s">
        <v>58</v>
      </c>
      <c r="B234" s="7"/>
      <c r="C234" s="3" t="s">
        <v>61</v>
      </c>
      <c r="D234" s="5">
        <f t="shared" si="34"/>
        <v>122600</v>
      </c>
      <c r="E234" s="5">
        <f t="shared" si="34"/>
        <v>122600</v>
      </c>
      <c r="F234" s="80">
        <f>F235</f>
        <v>0</v>
      </c>
      <c r="G234" s="5"/>
    </row>
    <row r="235" spans="1:7" ht="58.5" customHeight="1">
      <c r="A235" s="4" t="s">
        <v>264</v>
      </c>
      <c r="B235" s="7" t="s">
        <v>125</v>
      </c>
      <c r="C235" s="3" t="s">
        <v>62</v>
      </c>
      <c r="D235" s="5">
        <v>122600</v>
      </c>
      <c r="E235" s="5">
        <v>122600</v>
      </c>
      <c r="F235" s="5">
        <f>D235-E235</f>
        <v>0</v>
      </c>
      <c r="G235" s="5"/>
    </row>
    <row r="236" spans="1:7" s="102" customFormat="1" ht="14.25" customHeight="1">
      <c r="A236" s="104" t="s">
        <v>255</v>
      </c>
      <c r="B236" s="98" t="s">
        <v>125</v>
      </c>
      <c r="C236" s="106" t="s">
        <v>520</v>
      </c>
      <c r="D236" s="100">
        <f>D237+D244</f>
        <v>76000</v>
      </c>
      <c r="E236" s="100">
        <f>E237+E244</f>
        <v>76000</v>
      </c>
      <c r="F236" s="101">
        <f t="shared" si="24"/>
        <v>0</v>
      </c>
      <c r="G236" s="101"/>
    </row>
    <row r="237" spans="1:7" ht="14.25" customHeight="1">
      <c r="A237" s="4" t="s">
        <v>263</v>
      </c>
      <c r="B237" s="7" t="s">
        <v>125</v>
      </c>
      <c r="C237" s="3" t="s">
        <v>521</v>
      </c>
      <c r="D237" s="5">
        <f>D240</f>
        <v>56000</v>
      </c>
      <c r="E237" s="5">
        <f>E240</f>
        <v>56000</v>
      </c>
      <c r="F237" s="5">
        <f t="shared" si="24"/>
        <v>0</v>
      </c>
      <c r="G237" s="5"/>
    </row>
    <row r="238" spans="1:7" ht="39" customHeight="1">
      <c r="A238" s="4" t="s">
        <v>300</v>
      </c>
      <c r="B238" s="7" t="s">
        <v>125</v>
      </c>
      <c r="C238" s="3" t="s">
        <v>522</v>
      </c>
      <c r="D238" s="5">
        <f>D240</f>
        <v>56000</v>
      </c>
      <c r="E238" s="5">
        <f>E240</f>
        <v>56000</v>
      </c>
      <c r="F238" s="5">
        <f t="shared" si="24"/>
        <v>0</v>
      </c>
      <c r="G238" s="5"/>
    </row>
    <row r="239" spans="1:7" ht="105" customHeight="1">
      <c r="A239" s="4" t="s">
        <v>108</v>
      </c>
      <c r="B239" s="7" t="s">
        <v>125</v>
      </c>
      <c r="C239" s="3" t="s">
        <v>523</v>
      </c>
      <c r="D239" s="5">
        <f aca="true" t="shared" si="35" ref="D239:E242">D240</f>
        <v>56000</v>
      </c>
      <c r="E239" s="5">
        <f t="shared" si="35"/>
        <v>56000</v>
      </c>
      <c r="F239" s="5">
        <f aca="true" t="shared" si="36" ref="F239:F262">D239-E239</f>
        <v>0</v>
      </c>
      <c r="G239" s="5"/>
    </row>
    <row r="240" spans="1:7" ht="14.25" customHeight="1">
      <c r="A240" s="4" t="s">
        <v>87</v>
      </c>
      <c r="B240" s="7" t="s">
        <v>125</v>
      </c>
      <c r="C240" s="3" t="s">
        <v>524</v>
      </c>
      <c r="D240" s="5">
        <f t="shared" si="35"/>
        <v>56000</v>
      </c>
      <c r="E240" s="5">
        <f t="shared" si="35"/>
        <v>56000</v>
      </c>
      <c r="F240" s="5">
        <f t="shared" si="36"/>
        <v>0</v>
      </c>
      <c r="G240" s="5"/>
    </row>
    <row r="241" spans="1:7" ht="15" customHeight="1">
      <c r="A241" s="4" t="s">
        <v>146</v>
      </c>
      <c r="B241" s="7" t="s">
        <v>125</v>
      </c>
      <c r="C241" s="3" t="s">
        <v>525</v>
      </c>
      <c r="D241" s="5">
        <f t="shared" si="35"/>
        <v>56000</v>
      </c>
      <c r="E241" s="5">
        <f t="shared" si="35"/>
        <v>56000</v>
      </c>
      <c r="F241" s="5">
        <f t="shared" si="36"/>
        <v>0</v>
      </c>
      <c r="G241" s="5"/>
    </row>
    <row r="242" spans="1:7" ht="15" customHeight="1">
      <c r="A242" s="4" t="s">
        <v>221</v>
      </c>
      <c r="B242" s="7" t="s">
        <v>125</v>
      </c>
      <c r="C242" s="3" t="s">
        <v>526</v>
      </c>
      <c r="D242" s="5">
        <f t="shared" si="35"/>
        <v>56000</v>
      </c>
      <c r="E242" s="5">
        <f t="shared" si="35"/>
        <v>56000</v>
      </c>
      <c r="F242" s="5">
        <f t="shared" si="36"/>
        <v>0</v>
      </c>
      <c r="G242" s="5"/>
    </row>
    <row r="243" spans="1:7" ht="26.25" customHeight="1">
      <c r="A243" s="4" t="s">
        <v>323</v>
      </c>
      <c r="B243" s="7" t="s">
        <v>125</v>
      </c>
      <c r="C243" s="3" t="s">
        <v>527</v>
      </c>
      <c r="D243" s="5">
        <v>56000</v>
      </c>
      <c r="E243" s="5">
        <v>56000</v>
      </c>
      <c r="F243" s="5">
        <f t="shared" si="36"/>
        <v>0</v>
      </c>
      <c r="G243" s="5"/>
    </row>
    <row r="244" spans="1:7" ht="32.25" customHeight="1">
      <c r="A244" s="81" t="s">
        <v>570</v>
      </c>
      <c r="B244" s="86" t="s">
        <v>125</v>
      </c>
      <c r="C244" s="87" t="s">
        <v>573</v>
      </c>
      <c r="D244" s="88">
        <f aca="true" t="shared" si="37" ref="D244:F245">D245</f>
        <v>20000</v>
      </c>
      <c r="E244" s="88">
        <f t="shared" si="37"/>
        <v>20000</v>
      </c>
      <c r="F244" s="88">
        <f t="shared" si="37"/>
        <v>0</v>
      </c>
      <c r="G244" s="5"/>
    </row>
    <row r="245" spans="1:7" ht="87" customHeight="1">
      <c r="A245" s="4" t="s">
        <v>571</v>
      </c>
      <c r="B245" s="7" t="s">
        <v>125</v>
      </c>
      <c r="C245" s="3" t="s">
        <v>574</v>
      </c>
      <c r="D245" s="5">
        <f t="shared" si="37"/>
        <v>20000</v>
      </c>
      <c r="E245" s="5">
        <f t="shared" si="37"/>
        <v>20000</v>
      </c>
      <c r="F245" s="5">
        <f t="shared" si="37"/>
        <v>0</v>
      </c>
      <c r="G245" s="5"/>
    </row>
    <row r="246" spans="1:7" ht="14.25" customHeight="1">
      <c r="A246" s="4" t="s">
        <v>153</v>
      </c>
      <c r="B246" s="7" t="s">
        <v>125</v>
      </c>
      <c r="C246" s="3" t="s">
        <v>572</v>
      </c>
      <c r="D246" s="5">
        <v>20000</v>
      </c>
      <c r="E246" s="5">
        <v>20000</v>
      </c>
      <c r="F246" s="5"/>
      <c r="G246" s="5"/>
    </row>
    <row r="247" spans="1:7" s="102" customFormat="1" ht="15" customHeight="1">
      <c r="A247" s="104" t="s">
        <v>209</v>
      </c>
      <c r="B247" s="103" t="s">
        <v>125</v>
      </c>
      <c r="C247" s="99" t="s">
        <v>528</v>
      </c>
      <c r="D247" s="100">
        <f aca="true" t="shared" si="38" ref="D247:E251">D248</f>
        <v>4500</v>
      </c>
      <c r="E247" s="100">
        <f t="shared" si="38"/>
        <v>4500</v>
      </c>
      <c r="F247" s="100">
        <f t="shared" si="36"/>
        <v>0</v>
      </c>
      <c r="G247" s="101"/>
    </row>
    <row r="248" spans="1:7" ht="15" customHeight="1">
      <c r="A248" s="4" t="s">
        <v>210</v>
      </c>
      <c r="B248" s="7" t="s">
        <v>125</v>
      </c>
      <c r="C248" s="3" t="s">
        <v>529</v>
      </c>
      <c r="D248" s="5">
        <f t="shared" si="38"/>
        <v>4500</v>
      </c>
      <c r="E248" s="5">
        <f t="shared" si="38"/>
        <v>4500</v>
      </c>
      <c r="F248" s="5">
        <f t="shared" si="36"/>
        <v>0</v>
      </c>
      <c r="G248" s="5"/>
    </row>
    <row r="249" spans="1:7" ht="22.5" customHeight="1">
      <c r="A249" s="4" t="s">
        <v>273</v>
      </c>
      <c r="B249" s="7" t="s">
        <v>125</v>
      </c>
      <c r="C249" s="3" t="s">
        <v>530</v>
      </c>
      <c r="D249" s="5">
        <f t="shared" si="38"/>
        <v>4500</v>
      </c>
      <c r="E249" s="5">
        <f t="shared" si="38"/>
        <v>4500</v>
      </c>
      <c r="F249" s="5">
        <f t="shared" si="36"/>
        <v>0</v>
      </c>
      <c r="G249" s="5"/>
    </row>
    <row r="250" spans="1:7" ht="69" customHeight="1">
      <c r="A250" s="4" t="s">
        <v>111</v>
      </c>
      <c r="B250" s="7" t="s">
        <v>125</v>
      </c>
      <c r="C250" s="3" t="s">
        <v>531</v>
      </c>
      <c r="D250" s="5">
        <f t="shared" si="38"/>
        <v>4500</v>
      </c>
      <c r="E250" s="5">
        <f t="shared" si="38"/>
        <v>4500</v>
      </c>
      <c r="F250" s="5">
        <f t="shared" si="36"/>
        <v>0</v>
      </c>
      <c r="G250" s="5"/>
    </row>
    <row r="251" spans="1:7" ht="39" customHeight="1">
      <c r="A251" s="4" t="s">
        <v>64</v>
      </c>
      <c r="B251" s="7" t="s">
        <v>125</v>
      </c>
      <c r="C251" s="3" t="s">
        <v>532</v>
      </c>
      <c r="D251" s="5">
        <f t="shared" si="38"/>
        <v>4500</v>
      </c>
      <c r="E251" s="5">
        <f t="shared" si="38"/>
        <v>4500</v>
      </c>
      <c r="F251" s="5">
        <f t="shared" si="36"/>
        <v>0</v>
      </c>
      <c r="G251" s="5"/>
    </row>
    <row r="252" spans="1:7" ht="13.5" customHeight="1">
      <c r="A252" s="4" t="s">
        <v>146</v>
      </c>
      <c r="B252" s="7" t="s">
        <v>125</v>
      </c>
      <c r="C252" s="3" t="s">
        <v>533</v>
      </c>
      <c r="D252" s="5">
        <f>D253+D254</f>
        <v>4500</v>
      </c>
      <c r="E252" s="5">
        <f>E253+E254</f>
        <v>4500</v>
      </c>
      <c r="F252" s="5">
        <f t="shared" si="36"/>
        <v>0</v>
      </c>
      <c r="G252" s="5"/>
    </row>
    <row r="253" spans="1:7" ht="13.5" customHeight="1">
      <c r="A253" s="4" t="s">
        <v>377</v>
      </c>
      <c r="B253" s="7" t="s">
        <v>125</v>
      </c>
      <c r="C253" s="3" t="s">
        <v>535</v>
      </c>
      <c r="D253" s="5">
        <v>0</v>
      </c>
      <c r="E253" s="78">
        <v>0</v>
      </c>
      <c r="F253" s="5">
        <f t="shared" si="36"/>
        <v>0</v>
      </c>
      <c r="G253" s="5"/>
    </row>
    <row r="254" spans="1:7" ht="30.75" customHeight="1">
      <c r="A254" s="22" t="s">
        <v>153</v>
      </c>
      <c r="B254" s="7" t="s">
        <v>125</v>
      </c>
      <c r="C254" s="3" t="s">
        <v>534</v>
      </c>
      <c r="D254" s="5">
        <v>4500</v>
      </c>
      <c r="E254" s="5">
        <v>4500</v>
      </c>
      <c r="F254" s="5">
        <f t="shared" si="36"/>
        <v>0</v>
      </c>
      <c r="G254" s="5"/>
    </row>
    <row r="255" spans="1:7" s="102" customFormat="1" ht="29.25" customHeight="1">
      <c r="A255" s="107" t="s">
        <v>342</v>
      </c>
      <c r="B255" s="98" t="s">
        <v>125</v>
      </c>
      <c r="C255" s="106" t="s">
        <v>536</v>
      </c>
      <c r="D255" s="101">
        <f aca="true" t="shared" si="39" ref="D255:E260">D256</f>
        <v>800</v>
      </c>
      <c r="E255" s="101">
        <f t="shared" si="39"/>
        <v>792.53</v>
      </c>
      <c r="F255" s="101">
        <f t="shared" si="36"/>
        <v>7.470000000000027</v>
      </c>
      <c r="G255" s="101"/>
    </row>
    <row r="256" spans="1:7" ht="33.75" customHeight="1">
      <c r="A256" s="22" t="s">
        <v>343</v>
      </c>
      <c r="B256" s="7" t="s">
        <v>125</v>
      </c>
      <c r="C256" s="3" t="s">
        <v>537</v>
      </c>
      <c r="D256" s="5">
        <f t="shared" si="39"/>
        <v>800</v>
      </c>
      <c r="E256" s="5">
        <f t="shared" si="39"/>
        <v>792.53</v>
      </c>
      <c r="F256" s="5">
        <f t="shared" si="36"/>
        <v>7.470000000000027</v>
      </c>
      <c r="G256" s="5"/>
    </row>
    <row r="257" spans="1:7" ht="58.5" customHeight="1">
      <c r="A257" s="10" t="s">
        <v>334</v>
      </c>
      <c r="B257" s="7" t="s">
        <v>125</v>
      </c>
      <c r="C257" s="3" t="s">
        <v>585</v>
      </c>
      <c r="D257" s="5">
        <f t="shared" si="39"/>
        <v>800</v>
      </c>
      <c r="E257" s="5">
        <f t="shared" si="39"/>
        <v>792.53</v>
      </c>
      <c r="F257" s="5">
        <f t="shared" si="36"/>
        <v>7.470000000000027</v>
      </c>
      <c r="G257" s="5"/>
    </row>
    <row r="258" spans="1:7" ht="13.5" customHeight="1">
      <c r="A258" s="4" t="s">
        <v>335</v>
      </c>
      <c r="B258" s="7" t="s">
        <v>125</v>
      </c>
      <c r="C258" s="3" t="s">
        <v>584</v>
      </c>
      <c r="D258" s="5">
        <f t="shared" si="39"/>
        <v>800</v>
      </c>
      <c r="E258" s="5">
        <f t="shared" si="39"/>
        <v>792.53</v>
      </c>
      <c r="F258" s="5">
        <f t="shared" si="36"/>
        <v>7.470000000000027</v>
      </c>
      <c r="G258" s="5"/>
    </row>
    <row r="259" spans="1:7" ht="13.5" customHeight="1">
      <c r="A259" s="4" t="s">
        <v>146</v>
      </c>
      <c r="B259" s="7" t="s">
        <v>125</v>
      </c>
      <c r="C259" s="3" t="s">
        <v>583</v>
      </c>
      <c r="D259" s="5">
        <f t="shared" si="39"/>
        <v>800</v>
      </c>
      <c r="E259" s="5">
        <f t="shared" si="39"/>
        <v>792.53</v>
      </c>
      <c r="F259" s="5">
        <f t="shared" si="36"/>
        <v>7.470000000000027</v>
      </c>
      <c r="G259" s="5"/>
    </row>
    <row r="260" spans="1:7" ht="24" customHeight="1">
      <c r="A260" s="4" t="s">
        <v>336</v>
      </c>
      <c r="B260" s="7" t="s">
        <v>125</v>
      </c>
      <c r="C260" s="3" t="s">
        <v>582</v>
      </c>
      <c r="D260" s="5">
        <f t="shared" si="39"/>
        <v>800</v>
      </c>
      <c r="E260" s="5">
        <f t="shared" si="39"/>
        <v>792.53</v>
      </c>
      <c r="F260" s="5">
        <f t="shared" si="36"/>
        <v>7.470000000000027</v>
      </c>
      <c r="G260" s="5"/>
    </row>
    <row r="261" spans="1:7" ht="13.5" customHeight="1">
      <c r="A261" s="10" t="s">
        <v>337</v>
      </c>
      <c r="B261" s="7" t="s">
        <v>125</v>
      </c>
      <c r="C261" s="3" t="s">
        <v>581</v>
      </c>
      <c r="D261" s="5">
        <v>800</v>
      </c>
      <c r="E261" s="5">
        <v>792.53</v>
      </c>
      <c r="F261" s="5">
        <f t="shared" si="36"/>
        <v>7.470000000000027</v>
      </c>
      <c r="G261" s="5"/>
    </row>
    <row r="262" spans="1:7" ht="15" customHeight="1" thickBot="1">
      <c r="A262" s="13"/>
      <c r="B262" s="39"/>
      <c r="C262" s="18"/>
      <c r="D262" s="18"/>
      <c r="E262" s="18"/>
      <c r="F262" s="5">
        <f t="shared" si="36"/>
        <v>0</v>
      </c>
      <c r="G262" s="18"/>
    </row>
    <row r="263" spans="1:7" ht="27" customHeight="1" thickBot="1">
      <c r="A263" s="14" t="s">
        <v>127</v>
      </c>
      <c r="B263" s="40">
        <v>450</v>
      </c>
      <c r="C263" s="19" t="s">
        <v>126</v>
      </c>
      <c r="D263" s="108">
        <v>-94400</v>
      </c>
      <c r="E263" s="17">
        <f>источники!F17</f>
        <v>1712333.6799999997</v>
      </c>
      <c r="F263" s="18"/>
      <c r="G263" s="20" t="s">
        <v>126</v>
      </c>
    </row>
    <row r="264" ht="15" customHeight="1" thickBot="1">
      <c r="F264" s="20" t="s">
        <v>126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6" t="s">
        <v>193</v>
      </c>
    </row>
    <row r="2" ht="12.75">
      <c r="A2" s="66"/>
    </row>
    <row r="3" spans="1:6" ht="12.75">
      <c r="A3" s="119" t="s">
        <v>168</v>
      </c>
      <c r="B3" s="119" t="s">
        <v>169</v>
      </c>
      <c r="C3" s="119" t="s">
        <v>194</v>
      </c>
      <c r="D3" s="119" t="s">
        <v>195</v>
      </c>
      <c r="E3" s="115" t="s">
        <v>130</v>
      </c>
      <c r="F3" s="117" t="s">
        <v>172</v>
      </c>
    </row>
    <row r="4" spans="1:6" ht="26.25" customHeight="1">
      <c r="A4" s="120"/>
      <c r="B4" s="120"/>
      <c r="C4" s="120"/>
      <c r="D4" s="120"/>
      <c r="E4" s="116"/>
      <c r="F4" s="118"/>
    </row>
    <row r="5" spans="1:6" ht="12.75">
      <c r="A5" s="67">
        <v>1</v>
      </c>
      <c r="B5" s="67">
        <v>2</v>
      </c>
      <c r="C5" s="67">
        <v>3</v>
      </c>
      <c r="D5" s="67">
        <v>10</v>
      </c>
      <c r="E5" s="67">
        <v>18</v>
      </c>
      <c r="F5" s="67">
        <v>19</v>
      </c>
    </row>
    <row r="6" spans="1:6" ht="31.5" customHeight="1">
      <c r="A6" s="68" t="s">
        <v>140</v>
      </c>
      <c r="B6" s="69">
        <v>500</v>
      </c>
      <c r="C6" s="70" t="s">
        <v>126</v>
      </c>
      <c r="D6" s="16">
        <f>D17</f>
        <v>0</v>
      </c>
      <c r="E6" s="16">
        <f>E17+E7</f>
        <v>-1712333.6799999997</v>
      </c>
      <c r="F6" s="71">
        <f>F17</f>
        <v>1712333.6799999997</v>
      </c>
    </row>
    <row r="7" spans="1:6" ht="30.75">
      <c r="A7" s="68" t="s">
        <v>344</v>
      </c>
      <c r="B7" s="69">
        <v>520</v>
      </c>
      <c r="C7" s="70" t="s">
        <v>345</v>
      </c>
      <c r="D7" s="16">
        <f aca="true" t="shared" si="0" ref="D7:E9">D8</f>
        <v>0</v>
      </c>
      <c r="E7" s="16">
        <f t="shared" si="0"/>
        <v>0</v>
      </c>
      <c r="F7" s="71"/>
    </row>
    <row r="8" spans="1:6" ht="51">
      <c r="A8" s="68" t="s">
        <v>346</v>
      </c>
      <c r="B8" s="69">
        <v>520</v>
      </c>
      <c r="C8" s="70" t="s">
        <v>347</v>
      </c>
      <c r="D8" s="16">
        <f t="shared" si="0"/>
        <v>0</v>
      </c>
      <c r="E8" s="16">
        <f t="shared" si="0"/>
        <v>0</v>
      </c>
      <c r="F8" s="71"/>
    </row>
    <row r="9" spans="1:6" ht="61.5">
      <c r="A9" s="68" t="s">
        <v>348</v>
      </c>
      <c r="B9" s="69">
        <v>520</v>
      </c>
      <c r="C9" s="70" t="s">
        <v>349</v>
      </c>
      <c r="D9" s="16">
        <f t="shared" si="0"/>
        <v>0</v>
      </c>
      <c r="E9" s="16">
        <f t="shared" si="0"/>
        <v>0</v>
      </c>
      <c r="F9" s="71"/>
    </row>
    <row r="10" spans="1:6" ht="72">
      <c r="A10" s="68" t="s">
        <v>350</v>
      </c>
      <c r="B10" s="69">
        <v>520</v>
      </c>
      <c r="C10" s="70" t="s">
        <v>351</v>
      </c>
      <c r="D10" s="16"/>
      <c r="E10" s="16"/>
      <c r="F10" s="71"/>
    </row>
    <row r="11" spans="1:6" ht="61.5">
      <c r="A11" s="68" t="s">
        <v>352</v>
      </c>
      <c r="B11" s="69">
        <v>520</v>
      </c>
      <c r="C11" s="70" t="s">
        <v>353</v>
      </c>
      <c r="D11" s="16" t="s">
        <v>218</v>
      </c>
      <c r="E11" s="16" t="s">
        <v>218</v>
      </c>
      <c r="F11" s="71" t="s">
        <v>218</v>
      </c>
    </row>
    <row r="12" spans="1:6" ht="61.5">
      <c r="A12" s="68" t="s">
        <v>354</v>
      </c>
      <c r="B12" s="69">
        <v>520</v>
      </c>
      <c r="C12" s="70" t="s">
        <v>355</v>
      </c>
      <c r="D12" s="16" t="s">
        <v>218</v>
      </c>
      <c r="E12" s="16" t="s">
        <v>218</v>
      </c>
      <c r="F12" s="71" t="s">
        <v>218</v>
      </c>
    </row>
    <row r="13" spans="1:6" ht="30.75">
      <c r="A13" s="68" t="s">
        <v>213</v>
      </c>
      <c r="B13" s="69">
        <v>520</v>
      </c>
      <c r="C13" s="70" t="s">
        <v>218</v>
      </c>
      <c r="D13" s="16" t="s">
        <v>218</v>
      </c>
      <c r="E13" s="16" t="s">
        <v>218</v>
      </c>
      <c r="F13" s="71" t="s">
        <v>218</v>
      </c>
    </row>
    <row r="14" spans="1:6" ht="12.75">
      <c r="A14" s="68" t="s">
        <v>214</v>
      </c>
      <c r="B14" s="69"/>
      <c r="C14" s="70"/>
      <c r="D14" s="71"/>
      <c r="E14" s="71"/>
      <c r="F14" s="71"/>
    </row>
    <row r="15" spans="1:6" ht="21">
      <c r="A15" s="68" t="s">
        <v>215</v>
      </c>
      <c r="B15" s="69">
        <v>620</v>
      </c>
      <c r="C15" s="70" t="s">
        <v>218</v>
      </c>
      <c r="D15" s="71" t="s">
        <v>218</v>
      </c>
      <c r="E15" s="71" t="s">
        <v>218</v>
      </c>
      <c r="F15" s="71" t="s">
        <v>218</v>
      </c>
    </row>
    <row r="16" spans="1:6" ht="12.75">
      <c r="A16" s="68" t="s">
        <v>214</v>
      </c>
      <c r="B16" s="69"/>
      <c r="C16" s="70"/>
      <c r="D16" s="71"/>
      <c r="E16" s="71"/>
      <c r="F16" s="71"/>
    </row>
    <row r="17" spans="1:6" ht="12.75">
      <c r="A17" s="68" t="s">
        <v>216</v>
      </c>
      <c r="B17" s="69">
        <v>700</v>
      </c>
      <c r="C17" s="72" t="s">
        <v>92</v>
      </c>
      <c r="D17" s="71">
        <f>D21+D25</f>
        <v>0</v>
      </c>
      <c r="E17" s="71">
        <f>E18</f>
        <v>-1712333.6799999997</v>
      </c>
      <c r="F17" s="71">
        <f>(E17)*-1</f>
        <v>1712333.6799999997</v>
      </c>
    </row>
    <row r="18" spans="1:6" ht="30.75">
      <c r="A18" s="68" t="s">
        <v>91</v>
      </c>
      <c r="B18" s="69">
        <v>700</v>
      </c>
      <c r="C18" s="72" t="s">
        <v>196</v>
      </c>
      <c r="D18" s="16">
        <f>D22+D26</f>
        <v>0</v>
      </c>
      <c r="E18" s="16">
        <f>E22+E26</f>
        <v>-1712333.6799999997</v>
      </c>
      <c r="F18" s="73" t="s">
        <v>219</v>
      </c>
    </row>
    <row r="19" spans="1:6" ht="21">
      <c r="A19" s="68" t="s">
        <v>217</v>
      </c>
      <c r="B19" s="69">
        <v>700</v>
      </c>
      <c r="C19" s="72" t="s">
        <v>197</v>
      </c>
      <c r="D19" s="74">
        <f aca="true" t="shared" si="1" ref="D19:E21">D20</f>
        <v>-19959500</v>
      </c>
      <c r="E19" s="16">
        <f t="shared" si="1"/>
        <v>-19868993.57</v>
      </c>
      <c r="F19" s="73" t="s">
        <v>219</v>
      </c>
    </row>
    <row r="20" spans="1:6" ht="21">
      <c r="A20" s="68" t="s">
        <v>160</v>
      </c>
      <c r="B20" s="69">
        <v>710</v>
      </c>
      <c r="C20" s="72" t="s">
        <v>198</v>
      </c>
      <c r="D20" s="74">
        <f t="shared" si="1"/>
        <v>-19959500</v>
      </c>
      <c r="E20" s="16">
        <f t="shared" si="1"/>
        <v>-19868993.57</v>
      </c>
      <c r="F20" s="73" t="s">
        <v>219</v>
      </c>
    </row>
    <row r="21" spans="1:6" ht="21">
      <c r="A21" s="68" t="s">
        <v>199</v>
      </c>
      <c r="B21" s="69">
        <v>710</v>
      </c>
      <c r="C21" s="72" t="s">
        <v>200</v>
      </c>
      <c r="D21" s="74">
        <f t="shared" si="1"/>
        <v>-19959500</v>
      </c>
      <c r="E21" s="16">
        <f t="shared" si="1"/>
        <v>-19868993.57</v>
      </c>
      <c r="F21" s="73" t="s">
        <v>219</v>
      </c>
    </row>
    <row r="22" spans="1:6" ht="30.75">
      <c r="A22" s="68" t="s">
        <v>201</v>
      </c>
      <c r="B22" s="69">
        <v>710</v>
      </c>
      <c r="C22" s="72" t="s">
        <v>202</v>
      </c>
      <c r="D22" s="74">
        <v>-19959500</v>
      </c>
      <c r="E22" s="16">
        <f>-доходы!E14</f>
        <v>-19868993.57</v>
      </c>
      <c r="F22" s="73" t="s">
        <v>219</v>
      </c>
    </row>
    <row r="23" spans="1:6" ht="21">
      <c r="A23" s="68" t="s">
        <v>161</v>
      </c>
      <c r="B23" s="69">
        <v>720</v>
      </c>
      <c r="C23" s="72" t="s">
        <v>203</v>
      </c>
      <c r="D23" s="16">
        <f aca="true" t="shared" si="2" ref="D23:E25">D24</f>
        <v>19959500</v>
      </c>
      <c r="E23" s="16">
        <f t="shared" si="2"/>
        <v>18156659.89</v>
      </c>
      <c r="F23" s="73" t="s">
        <v>219</v>
      </c>
    </row>
    <row r="24" spans="1:6" ht="21">
      <c r="A24" s="68" t="s">
        <v>162</v>
      </c>
      <c r="B24" s="69">
        <v>720</v>
      </c>
      <c r="C24" s="72" t="s">
        <v>204</v>
      </c>
      <c r="D24" s="16">
        <f t="shared" si="2"/>
        <v>19959500</v>
      </c>
      <c r="E24" s="16">
        <f t="shared" si="2"/>
        <v>18156659.89</v>
      </c>
      <c r="F24" s="73" t="s">
        <v>219</v>
      </c>
    </row>
    <row r="25" spans="1:6" ht="21">
      <c r="A25" s="68" t="s">
        <v>205</v>
      </c>
      <c r="B25" s="69">
        <v>720</v>
      </c>
      <c r="C25" s="72" t="s">
        <v>206</v>
      </c>
      <c r="D25" s="16">
        <f t="shared" si="2"/>
        <v>19959500</v>
      </c>
      <c r="E25" s="16">
        <f t="shared" si="2"/>
        <v>18156659.89</v>
      </c>
      <c r="F25" s="73" t="s">
        <v>219</v>
      </c>
    </row>
    <row r="26" spans="1:6" ht="30.75">
      <c r="A26" s="75" t="s">
        <v>207</v>
      </c>
      <c r="B26" s="69">
        <v>720</v>
      </c>
      <c r="C26" s="72" t="s">
        <v>208</v>
      </c>
      <c r="D26" s="16">
        <v>19959500</v>
      </c>
      <c r="E26" s="16">
        <f>расходы!E7</f>
        <v>18156659.89</v>
      </c>
      <c r="F26" s="73" t="s">
        <v>219</v>
      </c>
    </row>
    <row r="28" spans="1:5" ht="12.75">
      <c r="A28" s="114" t="s">
        <v>588</v>
      </c>
      <c r="B28" s="114"/>
      <c r="C28" s="114"/>
      <c r="D28" s="114"/>
      <c r="E28" s="114"/>
    </row>
    <row r="31" spans="1:3" ht="12.75">
      <c r="A31" s="12" t="s">
        <v>258</v>
      </c>
      <c r="B31" s="12"/>
      <c r="C31" s="12"/>
    </row>
    <row r="32" spans="1:6" ht="12.75">
      <c r="A32" s="12" t="s">
        <v>265</v>
      </c>
      <c r="B32" s="12"/>
      <c r="C32" s="42" t="s">
        <v>356</v>
      </c>
      <c r="D32" s="12" t="s">
        <v>26</v>
      </c>
      <c r="E32" s="12"/>
      <c r="F32" s="12"/>
    </row>
    <row r="33" spans="1:6" ht="12.75">
      <c r="A33" s="12"/>
      <c r="B33" s="12"/>
      <c r="C33" s="42"/>
      <c r="D33" s="12"/>
      <c r="E33" s="12"/>
      <c r="F33" s="12"/>
    </row>
    <row r="34" spans="1:6" ht="12.75">
      <c r="A34" s="12"/>
      <c r="B34" s="12"/>
      <c r="C34" s="42"/>
      <c r="D34" s="12"/>
      <c r="E34" s="12"/>
      <c r="F34" s="12"/>
    </row>
    <row r="35" spans="1:6" ht="12.75">
      <c r="A35" s="12" t="s">
        <v>79</v>
      </c>
      <c r="B35" s="12"/>
      <c r="C35" s="42"/>
      <c r="D35" s="12" t="s">
        <v>10</v>
      </c>
      <c r="E35" s="12"/>
      <c r="F35" s="12"/>
    </row>
    <row r="36" spans="1:6" ht="12.75">
      <c r="A36" s="12"/>
      <c r="B36" s="12"/>
      <c r="C36" s="42"/>
      <c r="D36" s="12"/>
      <c r="E36" s="12"/>
      <c r="F36" s="12"/>
    </row>
    <row r="37" spans="1:6" ht="12.75">
      <c r="A37" s="12"/>
      <c r="B37" s="12"/>
      <c r="C37" s="42"/>
      <c r="D37" s="12"/>
      <c r="E37" s="12"/>
      <c r="F37" s="12"/>
    </row>
    <row r="38" spans="1:6" ht="12.75">
      <c r="A38" s="12" t="s">
        <v>587</v>
      </c>
      <c r="B38" s="12"/>
      <c r="C38" s="42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view="pageBreakPreview" zoomScaleSheetLayoutView="100" zoomScalePageLayoutView="0" workbookViewId="0" topLeftCell="A1">
      <selection activeCell="D71" sqref="D71"/>
    </sheetView>
  </sheetViews>
  <sheetFormatPr defaultColWidth="9.00390625" defaultRowHeight="12.75"/>
  <cols>
    <col min="1" max="1" width="31.50390625" style="41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122"/>
      <c r="D1" s="122"/>
      <c r="E1" s="122"/>
      <c r="F1" s="122"/>
    </row>
    <row r="2" spans="4:5" ht="9.75" customHeight="1">
      <c r="D2" s="15"/>
      <c r="E2" s="42"/>
    </row>
    <row r="3" spans="1:6" ht="19.5" customHeight="1" thickBot="1">
      <c r="A3" s="123" t="s">
        <v>211</v>
      </c>
      <c r="B3" s="123"/>
      <c r="C3" s="123"/>
      <c r="D3" s="123"/>
      <c r="E3" s="124"/>
      <c r="F3" s="43" t="s">
        <v>117</v>
      </c>
    </row>
    <row r="4" spans="2:6" ht="11.25" customHeight="1">
      <c r="B4" s="125" t="s">
        <v>63</v>
      </c>
      <c r="C4" s="125"/>
      <c r="F4" s="44" t="s">
        <v>128</v>
      </c>
    </row>
    <row r="5" spans="2:6" ht="17.25" customHeight="1">
      <c r="B5" s="45"/>
      <c r="C5" s="45"/>
      <c r="E5" s="12" t="s">
        <v>163</v>
      </c>
      <c r="F5" s="46">
        <v>42583</v>
      </c>
    </row>
    <row r="6" spans="1:6" ht="18.75" customHeight="1">
      <c r="A6" s="47" t="s">
        <v>139</v>
      </c>
      <c r="B6" s="12"/>
      <c r="C6" s="12"/>
      <c r="E6" s="12" t="s">
        <v>164</v>
      </c>
      <c r="F6" s="48" t="s">
        <v>165</v>
      </c>
    </row>
    <row r="7" spans="1:6" ht="17.25" customHeight="1">
      <c r="A7" s="127" t="s">
        <v>256</v>
      </c>
      <c r="B7" s="127"/>
      <c r="C7" s="127"/>
      <c r="D7" s="127"/>
      <c r="E7" s="12" t="s">
        <v>166</v>
      </c>
      <c r="F7" s="49">
        <v>951</v>
      </c>
    </row>
    <row r="8" spans="1:6" ht="35.25" customHeight="1">
      <c r="A8" s="126" t="s">
        <v>212</v>
      </c>
      <c r="B8" s="126"/>
      <c r="C8" s="126" t="s">
        <v>90</v>
      </c>
      <c r="D8" s="126"/>
      <c r="E8" s="12" t="s">
        <v>274</v>
      </c>
      <c r="F8" s="48" t="s">
        <v>80</v>
      </c>
    </row>
    <row r="9" spans="1:6" ht="15.75" customHeight="1">
      <c r="A9" s="128" t="s">
        <v>295</v>
      </c>
      <c r="B9" s="129"/>
      <c r="C9" s="129"/>
      <c r="D9" s="129"/>
      <c r="F9" s="49"/>
    </row>
    <row r="10" spans="1:6" ht="16.5" customHeight="1" thickBot="1">
      <c r="A10" s="47" t="s">
        <v>167</v>
      </c>
      <c r="B10" s="12"/>
      <c r="C10" s="12"/>
      <c r="F10" s="50">
        <v>383</v>
      </c>
    </row>
    <row r="11" spans="1:6" ht="15.75" customHeight="1">
      <c r="A11" s="121" t="s">
        <v>134</v>
      </c>
      <c r="B11" s="121"/>
      <c r="C11" s="121"/>
      <c r="D11" s="121"/>
      <c r="E11" s="121"/>
      <c r="F11" s="121"/>
    </row>
    <row r="12" spans="1:6" ht="48" customHeight="1">
      <c r="A12" s="51" t="s">
        <v>168</v>
      </c>
      <c r="B12" s="51" t="s">
        <v>169</v>
      </c>
      <c r="C12" s="51" t="s">
        <v>170</v>
      </c>
      <c r="D12" s="51" t="s">
        <v>171</v>
      </c>
      <c r="E12" s="51" t="s">
        <v>130</v>
      </c>
      <c r="F12" s="51" t="s">
        <v>172</v>
      </c>
    </row>
    <row r="13" spans="1:6" ht="13.5" customHeight="1">
      <c r="A13" s="52">
        <v>1</v>
      </c>
      <c r="B13" s="52">
        <v>2</v>
      </c>
      <c r="C13" s="52">
        <v>3</v>
      </c>
      <c r="D13" s="52" t="s">
        <v>115</v>
      </c>
      <c r="E13" s="52" t="s">
        <v>132</v>
      </c>
      <c r="F13" s="52" t="s">
        <v>133</v>
      </c>
    </row>
    <row r="14" spans="1:6" ht="12.75">
      <c r="A14" s="53" t="s">
        <v>173</v>
      </c>
      <c r="B14" s="54" t="s">
        <v>225</v>
      </c>
      <c r="C14" s="54" t="s">
        <v>126</v>
      </c>
      <c r="D14" s="2">
        <f>D16+D63</f>
        <v>19959500</v>
      </c>
      <c r="E14" s="2">
        <f>E16+E63</f>
        <v>19868993.57</v>
      </c>
      <c r="F14" s="2">
        <f>D14-E14</f>
        <v>90506.4299999997</v>
      </c>
    </row>
    <row r="15" spans="1:6" ht="12.75">
      <c r="A15" s="53" t="s">
        <v>220</v>
      </c>
      <c r="B15" s="55"/>
      <c r="C15" s="54"/>
      <c r="D15" s="2"/>
      <c r="E15" s="2"/>
      <c r="F15" s="2">
        <f aca="true" t="shared" si="0" ref="F15:F77">D15-E15</f>
        <v>0</v>
      </c>
    </row>
    <row r="16" spans="1:6" ht="12.75">
      <c r="A16" s="56" t="s">
        <v>174</v>
      </c>
      <c r="B16" s="57" t="s">
        <v>225</v>
      </c>
      <c r="C16" s="58" t="s">
        <v>226</v>
      </c>
      <c r="D16" s="2">
        <f>D17+D22+D28+D36+D44+D51+D55+D58+D47</f>
        <v>5936600</v>
      </c>
      <c r="E16" s="2">
        <f>E17+E22+E28+E36+E44+E51+E55+E58+E47+E61</f>
        <v>6090549.6</v>
      </c>
      <c r="F16" s="2">
        <f t="shared" si="0"/>
        <v>-153949.59999999963</v>
      </c>
    </row>
    <row r="17" spans="1:6" ht="12.75">
      <c r="A17" s="56" t="s">
        <v>175</v>
      </c>
      <c r="B17" s="57" t="s">
        <v>225</v>
      </c>
      <c r="C17" s="58" t="s">
        <v>227</v>
      </c>
      <c r="D17" s="2">
        <f>D18</f>
        <v>762700</v>
      </c>
      <c r="E17" s="2">
        <f>E18</f>
        <v>834941.79</v>
      </c>
      <c r="F17" s="2">
        <f t="shared" si="0"/>
        <v>-72241.79000000004</v>
      </c>
    </row>
    <row r="18" spans="1:6" ht="12.75">
      <c r="A18" s="56" t="s">
        <v>176</v>
      </c>
      <c r="B18" s="57" t="s">
        <v>225</v>
      </c>
      <c r="C18" s="58" t="s">
        <v>228</v>
      </c>
      <c r="D18" s="2">
        <f>D19</f>
        <v>762700</v>
      </c>
      <c r="E18" s="2">
        <f>E19+E20+E21</f>
        <v>834941.79</v>
      </c>
      <c r="F18" s="2">
        <f t="shared" si="0"/>
        <v>-72241.79000000004</v>
      </c>
    </row>
    <row r="19" spans="1:6" ht="95.25" customHeight="1">
      <c r="A19" s="59" t="s">
        <v>290</v>
      </c>
      <c r="B19" s="60" t="s">
        <v>225</v>
      </c>
      <c r="C19" s="58" t="s">
        <v>229</v>
      </c>
      <c r="D19" s="2">
        <v>762700</v>
      </c>
      <c r="E19" s="2">
        <v>828319</v>
      </c>
      <c r="F19" s="2">
        <f t="shared" si="0"/>
        <v>-65619</v>
      </c>
    </row>
    <row r="20" spans="1:6" ht="56.25" customHeight="1">
      <c r="A20" s="11" t="s">
        <v>291</v>
      </c>
      <c r="B20" s="60" t="s">
        <v>225</v>
      </c>
      <c r="C20" s="58" t="s">
        <v>543</v>
      </c>
      <c r="D20" s="2">
        <v>0</v>
      </c>
      <c r="E20" s="2">
        <v>95.68</v>
      </c>
      <c r="F20" s="2">
        <f t="shared" si="0"/>
        <v>-95.68</v>
      </c>
    </row>
    <row r="21" spans="1:6" ht="56.25" customHeight="1">
      <c r="A21" s="11" t="s">
        <v>291</v>
      </c>
      <c r="B21" s="60" t="s">
        <v>225</v>
      </c>
      <c r="C21" s="58" t="s">
        <v>230</v>
      </c>
      <c r="D21" s="2">
        <v>0</v>
      </c>
      <c r="E21" s="2">
        <v>6527.11</v>
      </c>
      <c r="F21" s="2">
        <f t="shared" si="0"/>
        <v>-6527.11</v>
      </c>
    </row>
    <row r="22" spans="1:6" ht="36" customHeight="1">
      <c r="A22" s="56" t="s">
        <v>93</v>
      </c>
      <c r="B22" s="57" t="s">
        <v>225</v>
      </c>
      <c r="C22" s="58" t="s">
        <v>94</v>
      </c>
      <c r="D22" s="2">
        <f>D23</f>
        <v>3039900</v>
      </c>
      <c r="E22" s="2">
        <f>E23</f>
        <v>3439242.04</v>
      </c>
      <c r="F22" s="2">
        <f t="shared" si="0"/>
        <v>-399342.04000000004</v>
      </c>
    </row>
    <row r="23" spans="1:6" ht="39" customHeight="1">
      <c r="A23" s="56" t="s">
        <v>292</v>
      </c>
      <c r="B23" s="57" t="s">
        <v>225</v>
      </c>
      <c r="C23" s="58" t="s">
        <v>95</v>
      </c>
      <c r="D23" s="2">
        <f>D24+D25+D26+D27</f>
        <v>3039900</v>
      </c>
      <c r="E23" s="2">
        <f>E24+E25+E26+E27</f>
        <v>3439242.04</v>
      </c>
      <c r="F23" s="2">
        <f t="shared" si="0"/>
        <v>-399342.04000000004</v>
      </c>
    </row>
    <row r="24" spans="1:6" ht="96.75" customHeight="1">
      <c r="A24" s="11" t="s">
        <v>259</v>
      </c>
      <c r="B24" s="60" t="s">
        <v>225</v>
      </c>
      <c r="C24" s="58" t="s">
        <v>96</v>
      </c>
      <c r="D24" s="2">
        <v>1059700</v>
      </c>
      <c r="E24" s="2">
        <v>1175215.26</v>
      </c>
      <c r="F24" s="2">
        <f t="shared" si="0"/>
        <v>-115515.26000000001</v>
      </c>
    </row>
    <row r="25" spans="1:6" ht="96" customHeight="1">
      <c r="A25" s="11" t="s">
        <v>260</v>
      </c>
      <c r="B25" s="60" t="s">
        <v>225</v>
      </c>
      <c r="C25" s="58" t="s">
        <v>97</v>
      </c>
      <c r="D25" s="2">
        <v>21300</v>
      </c>
      <c r="E25" s="2">
        <v>17951.22</v>
      </c>
      <c r="F25" s="2">
        <f t="shared" si="0"/>
        <v>3348.779999999999</v>
      </c>
    </row>
    <row r="26" spans="1:6" ht="74.25" customHeight="1">
      <c r="A26" s="11" t="s">
        <v>261</v>
      </c>
      <c r="B26" s="60" t="s">
        <v>225</v>
      </c>
      <c r="C26" s="58" t="s">
        <v>98</v>
      </c>
      <c r="D26" s="2">
        <v>0</v>
      </c>
      <c r="E26" s="2">
        <v>2420257.85</v>
      </c>
      <c r="F26" s="2">
        <f t="shared" si="0"/>
        <v>-2420257.85</v>
      </c>
    </row>
    <row r="27" spans="1:6" ht="75" customHeight="1">
      <c r="A27" s="11" t="s">
        <v>262</v>
      </c>
      <c r="B27" s="60" t="s">
        <v>225</v>
      </c>
      <c r="C27" s="58" t="s">
        <v>99</v>
      </c>
      <c r="D27" s="2">
        <v>1958900</v>
      </c>
      <c r="E27" s="2">
        <v>-174182.29</v>
      </c>
      <c r="F27" s="2">
        <f t="shared" si="0"/>
        <v>2133082.29</v>
      </c>
    </row>
    <row r="28" spans="1:6" ht="12.75">
      <c r="A28" s="56" t="s">
        <v>177</v>
      </c>
      <c r="B28" s="57" t="s">
        <v>225</v>
      </c>
      <c r="C28" s="58" t="s">
        <v>100</v>
      </c>
      <c r="D28" s="2">
        <f>D29</f>
        <v>0</v>
      </c>
      <c r="E28" s="2"/>
      <c r="F28" s="2">
        <f t="shared" si="0"/>
        <v>0</v>
      </c>
    </row>
    <row r="29" spans="1:6" ht="27" customHeight="1">
      <c r="A29" s="56" t="s">
        <v>178</v>
      </c>
      <c r="B29" s="57" t="s">
        <v>225</v>
      </c>
      <c r="C29" s="58" t="s">
        <v>101</v>
      </c>
      <c r="D29" s="2">
        <f>D30+D33+D35</f>
        <v>0</v>
      </c>
      <c r="E29" s="2"/>
      <c r="F29" s="2">
        <f t="shared" si="0"/>
        <v>0</v>
      </c>
    </row>
    <row r="30" spans="1:6" ht="36" customHeight="1">
      <c r="A30" s="53" t="s">
        <v>179</v>
      </c>
      <c r="B30" s="60" t="s">
        <v>225</v>
      </c>
      <c r="C30" s="58" t="s">
        <v>102</v>
      </c>
      <c r="D30" s="2">
        <f>D31</f>
        <v>0</v>
      </c>
      <c r="E30" s="2"/>
      <c r="F30" s="2">
        <f t="shared" si="0"/>
        <v>0</v>
      </c>
    </row>
    <row r="31" spans="1:6" ht="33.75" customHeight="1">
      <c r="A31" s="53" t="s">
        <v>179</v>
      </c>
      <c r="B31" s="60" t="s">
        <v>225</v>
      </c>
      <c r="C31" s="58" t="s">
        <v>231</v>
      </c>
      <c r="D31" s="2">
        <v>0</v>
      </c>
      <c r="E31" s="2"/>
      <c r="F31" s="2">
        <f t="shared" si="0"/>
        <v>0</v>
      </c>
    </row>
    <row r="32" spans="1:6" ht="49.5" customHeight="1">
      <c r="A32" s="53" t="s">
        <v>333</v>
      </c>
      <c r="B32" s="60" t="s">
        <v>225</v>
      </c>
      <c r="C32" s="58" t="s">
        <v>332</v>
      </c>
      <c r="D32" s="2">
        <v>0</v>
      </c>
      <c r="E32" s="2"/>
      <c r="F32" s="2">
        <f t="shared" si="0"/>
        <v>0</v>
      </c>
    </row>
    <row r="33" spans="1:6" ht="44.25" customHeight="1">
      <c r="A33" s="53" t="s">
        <v>293</v>
      </c>
      <c r="B33" s="60" t="s">
        <v>225</v>
      </c>
      <c r="C33" s="58" t="s">
        <v>232</v>
      </c>
      <c r="D33" s="2">
        <f>D34</f>
        <v>0</v>
      </c>
      <c r="E33" s="2"/>
      <c r="F33" s="2">
        <f t="shared" si="0"/>
        <v>0</v>
      </c>
    </row>
    <row r="34" spans="1:6" ht="44.25" customHeight="1">
      <c r="A34" s="53" t="s">
        <v>293</v>
      </c>
      <c r="B34" s="60" t="s">
        <v>225</v>
      </c>
      <c r="C34" s="58" t="s">
        <v>233</v>
      </c>
      <c r="D34" s="2">
        <v>0</v>
      </c>
      <c r="E34" s="2"/>
      <c r="F34" s="2">
        <f t="shared" si="0"/>
        <v>0</v>
      </c>
    </row>
    <row r="35" spans="1:6" ht="30" customHeight="1">
      <c r="A35" s="11" t="s">
        <v>224</v>
      </c>
      <c r="B35" s="60" t="s">
        <v>225</v>
      </c>
      <c r="C35" s="58" t="s">
        <v>103</v>
      </c>
      <c r="D35" s="2">
        <v>0</v>
      </c>
      <c r="E35" s="2"/>
      <c r="F35" s="2">
        <f t="shared" si="0"/>
        <v>0</v>
      </c>
    </row>
    <row r="36" spans="1:6" ht="12.75">
      <c r="A36" s="56" t="s">
        <v>180</v>
      </c>
      <c r="B36" s="57" t="s">
        <v>225</v>
      </c>
      <c r="C36" s="58" t="s">
        <v>234</v>
      </c>
      <c r="D36" s="2">
        <f>D37+D39</f>
        <v>1849400</v>
      </c>
      <c r="E36" s="2">
        <f>E37+E39</f>
        <v>1524683.33</v>
      </c>
      <c r="F36" s="2">
        <f t="shared" si="0"/>
        <v>324716.6699999999</v>
      </c>
    </row>
    <row r="37" spans="1:6" ht="12.75">
      <c r="A37" s="56" t="s">
        <v>181</v>
      </c>
      <c r="B37" s="57" t="s">
        <v>225</v>
      </c>
      <c r="C37" s="58" t="s">
        <v>235</v>
      </c>
      <c r="D37" s="2">
        <f>D38</f>
        <v>191200</v>
      </c>
      <c r="E37" s="2">
        <f>E38</f>
        <v>267877.32</v>
      </c>
      <c r="F37" s="2">
        <f t="shared" si="0"/>
        <v>-76677.32</v>
      </c>
    </row>
    <row r="38" spans="1:6" ht="43.5" customHeight="1">
      <c r="A38" s="53" t="s">
        <v>320</v>
      </c>
      <c r="B38" s="60" t="s">
        <v>225</v>
      </c>
      <c r="C38" s="58" t="s">
        <v>236</v>
      </c>
      <c r="D38" s="2">
        <v>191200</v>
      </c>
      <c r="E38" s="2">
        <v>267877.32</v>
      </c>
      <c r="F38" s="2">
        <f t="shared" si="0"/>
        <v>-76677.32</v>
      </c>
    </row>
    <row r="39" spans="1:6" ht="12.75">
      <c r="A39" s="56" t="s">
        <v>182</v>
      </c>
      <c r="B39" s="57" t="s">
        <v>225</v>
      </c>
      <c r="C39" s="58" t="s">
        <v>237</v>
      </c>
      <c r="D39" s="2">
        <f>D40+D42</f>
        <v>1658200</v>
      </c>
      <c r="E39" s="2">
        <f>E40+E42</f>
        <v>1256806.01</v>
      </c>
      <c r="F39" s="2">
        <f t="shared" si="0"/>
        <v>401393.99</v>
      </c>
    </row>
    <row r="40" spans="1:6" ht="30" customHeight="1">
      <c r="A40" s="53" t="s">
        <v>313</v>
      </c>
      <c r="B40" s="57" t="s">
        <v>225</v>
      </c>
      <c r="C40" s="58" t="s">
        <v>287</v>
      </c>
      <c r="D40" s="2">
        <f>D41</f>
        <v>958800</v>
      </c>
      <c r="E40" s="2">
        <f>E41</f>
        <v>380798.81</v>
      </c>
      <c r="F40" s="2">
        <f t="shared" si="0"/>
        <v>578001.19</v>
      </c>
    </row>
    <row r="41" spans="1:6" ht="45" customHeight="1">
      <c r="A41" s="53" t="s">
        <v>289</v>
      </c>
      <c r="B41" s="60" t="s">
        <v>225</v>
      </c>
      <c r="C41" s="58" t="s">
        <v>286</v>
      </c>
      <c r="D41" s="2">
        <v>958800</v>
      </c>
      <c r="E41" s="2">
        <v>380798.81</v>
      </c>
      <c r="F41" s="2">
        <f t="shared" si="0"/>
        <v>578001.19</v>
      </c>
    </row>
    <row r="42" spans="1:6" ht="33" customHeight="1">
      <c r="A42" s="53" t="s">
        <v>314</v>
      </c>
      <c r="B42" s="57" t="s">
        <v>225</v>
      </c>
      <c r="C42" s="58" t="s">
        <v>285</v>
      </c>
      <c r="D42" s="2">
        <f>D43</f>
        <v>699400</v>
      </c>
      <c r="E42" s="2">
        <f>E43</f>
        <v>876007.2</v>
      </c>
      <c r="F42" s="2">
        <f t="shared" si="0"/>
        <v>-176607.19999999995</v>
      </c>
    </row>
    <row r="43" spans="1:6" ht="48.75" customHeight="1">
      <c r="A43" s="53" t="s">
        <v>288</v>
      </c>
      <c r="B43" s="60" t="s">
        <v>225</v>
      </c>
      <c r="C43" s="58" t="s">
        <v>284</v>
      </c>
      <c r="D43" s="2">
        <v>699400</v>
      </c>
      <c r="E43" s="2">
        <v>876007.2</v>
      </c>
      <c r="F43" s="2">
        <f t="shared" si="0"/>
        <v>-176607.19999999995</v>
      </c>
    </row>
    <row r="44" spans="1:6" ht="12.75">
      <c r="A44" s="56" t="s">
        <v>183</v>
      </c>
      <c r="B44" s="57" t="s">
        <v>225</v>
      </c>
      <c r="C44" s="58" t="s">
        <v>238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6" t="s">
        <v>184</v>
      </c>
      <c r="B45" s="57" t="s">
        <v>225</v>
      </c>
      <c r="C45" s="58" t="s">
        <v>239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3" t="s">
        <v>88</v>
      </c>
      <c r="B46" s="60" t="s">
        <v>225</v>
      </c>
      <c r="C46" s="58" t="s">
        <v>240</v>
      </c>
      <c r="D46" s="2">
        <v>42900</v>
      </c>
      <c r="E46" s="2"/>
      <c r="F46" s="2">
        <f t="shared" si="0"/>
        <v>42900</v>
      </c>
    </row>
    <row r="47" spans="1:6" ht="45" customHeight="1">
      <c r="A47" s="53" t="s">
        <v>89</v>
      </c>
      <c r="B47" s="60" t="s">
        <v>225</v>
      </c>
      <c r="C47" s="58" t="s">
        <v>81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3" t="s">
        <v>86</v>
      </c>
      <c r="B48" s="60" t="s">
        <v>225</v>
      </c>
      <c r="C48" s="58" t="s">
        <v>82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3" t="s">
        <v>85</v>
      </c>
      <c r="B49" s="60" t="s">
        <v>225</v>
      </c>
      <c r="C49" s="58" t="s">
        <v>83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3" t="s">
        <v>321</v>
      </c>
      <c r="B50" s="60" t="s">
        <v>225</v>
      </c>
      <c r="C50" s="58" t="s">
        <v>84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6" t="s">
        <v>185</v>
      </c>
      <c r="B51" s="57" t="s">
        <v>225</v>
      </c>
      <c r="C51" s="58" t="s">
        <v>241</v>
      </c>
      <c r="D51" s="2">
        <f aca="true" t="shared" si="2" ref="D51:E53">D52</f>
        <v>214000</v>
      </c>
      <c r="E51" s="2">
        <f t="shared" si="2"/>
        <v>227716.71</v>
      </c>
      <c r="F51" s="2">
        <f t="shared" si="0"/>
        <v>-13716.709999999992</v>
      </c>
    </row>
    <row r="52" spans="1:6" ht="104.25" customHeight="1">
      <c r="A52" s="56" t="s">
        <v>257</v>
      </c>
      <c r="B52" s="57" t="s">
        <v>225</v>
      </c>
      <c r="C52" s="58" t="s">
        <v>266</v>
      </c>
      <c r="D52" s="2">
        <f t="shared" si="2"/>
        <v>214000</v>
      </c>
      <c r="E52" s="2">
        <f t="shared" si="2"/>
        <v>227716.71</v>
      </c>
      <c r="F52" s="2">
        <f t="shared" si="0"/>
        <v>-13716.709999999992</v>
      </c>
    </row>
    <row r="53" spans="1:6" ht="41.25">
      <c r="A53" s="61" t="s">
        <v>294</v>
      </c>
      <c r="B53" s="60" t="s">
        <v>225</v>
      </c>
      <c r="C53" s="58" t="s">
        <v>104</v>
      </c>
      <c r="D53" s="2">
        <f t="shared" si="2"/>
        <v>214000</v>
      </c>
      <c r="E53" s="2">
        <f t="shared" si="2"/>
        <v>227716.71</v>
      </c>
      <c r="F53" s="2">
        <f t="shared" si="0"/>
        <v>-13716.709999999992</v>
      </c>
    </row>
    <row r="54" spans="1:6" ht="39" customHeight="1">
      <c r="A54" s="21" t="s">
        <v>322</v>
      </c>
      <c r="B54" s="60" t="s">
        <v>225</v>
      </c>
      <c r="C54" s="58" t="s">
        <v>105</v>
      </c>
      <c r="D54" s="2">
        <v>214000</v>
      </c>
      <c r="E54" s="2">
        <v>227716.71</v>
      </c>
      <c r="F54" s="2">
        <f t="shared" si="0"/>
        <v>-13716.709999999992</v>
      </c>
    </row>
    <row r="55" spans="1:6" ht="39" customHeight="1">
      <c r="A55" s="10" t="s">
        <v>13</v>
      </c>
      <c r="B55" s="60" t="s">
        <v>225</v>
      </c>
      <c r="C55" s="58" t="s">
        <v>12</v>
      </c>
      <c r="D55" s="2">
        <f>D56</f>
        <v>900</v>
      </c>
      <c r="E55" s="2">
        <f>E56</f>
        <v>6365.01</v>
      </c>
      <c r="F55" s="2">
        <f t="shared" si="0"/>
        <v>-5465.01</v>
      </c>
    </row>
    <row r="56" spans="1:6" ht="36.75" customHeight="1">
      <c r="A56" s="10" t="s">
        <v>14</v>
      </c>
      <c r="B56" s="60" t="s">
        <v>225</v>
      </c>
      <c r="C56" s="58" t="s">
        <v>16</v>
      </c>
      <c r="D56" s="2">
        <f>D57</f>
        <v>900</v>
      </c>
      <c r="E56" s="2">
        <f>E57</f>
        <v>6365.01</v>
      </c>
      <c r="F56" s="2">
        <f t="shared" si="0"/>
        <v>-5465.01</v>
      </c>
    </row>
    <row r="57" spans="1:6" ht="41.25" customHeight="1">
      <c r="A57" s="10" t="s">
        <v>15</v>
      </c>
      <c r="B57" s="60" t="s">
        <v>225</v>
      </c>
      <c r="C57" s="58" t="s">
        <v>17</v>
      </c>
      <c r="D57" s="2">
        <v>900</v>
      </c>
      <c r="E57" s="2">
        <f>1323.29+5041.72</f>
        <v>6365.01</v>
      </c>
      <c r="F57" s="2">
        <f t="shared" si="0"/>
        <v>-5465.01</v>
      </c>
    </row>
    <row r="58" spans="1:6" ht="28.5" customHeight="1">
      <c r="A58" s="21" t="s">
        <v>330</v>
      </c>
      <c r="B58" s="60" t="s">
        <v>225</v>
      </c>
      <c r="C58" s="58" t="s">
        <v>331</v>
      </c>
      <c r="D58" s="2">
        <f>D59</f>
        <v>26800</v>
      </c>
      <c r="E58" s="2">
        <f>E59</f>
        <v>57600</v>
      </c>
      <c r="F58" s="2">
        <f t="shared" si="0"/>
        <v>-30800</v>
      </c>
    </row>
    <row r="59" spans="1:6" ht="45.75" customHeight="1">
      <c r="A59" s="21" t="s">
        <v>328</v>
      </c>
      <c r="B59" s="60" t="s">
        <v>225</v>
      </c>
      <c r="C59" s="58" t="s">
        <v>329</v>
      </c>
      <c r="D59" s="2">
        <f>D60</f>
        <v>26800</v>
      </c>
      <c r="E59" s="2">
        <f>E60</f>
        <v>57600</v>
      </c>
      <c r="F59" s="2">
        <f t="shared" si="0"/>
        <v>-30800</v>
      </c>
    </row>
    <row r="60" spans="1:6" ht="56.25" customHeight="1">
      <c r="A60" s="21" t="s">
        <v>327</v>
      </c>
      <c r="B60" s="60" t="s">
        <v>225</v>
      </c>
      <c r="C60" s="58" t="s">
        <v>326</v>
      </c>
      <c r="D60" s="79">
        <v>26800</v>
      </c>
      <c r="E60" s="2">
        <v>57600</v>
      </c>
      <c r="F60" s="2">
        <f t="shared" si="0"/>
        <v>-30800</v>
      </c>
    </row>
    <row r="61" spans="1:6" ht="45" customHeight="1">
      <c r="A61" s="21" t="s">
        <v>9</v>
      </c>
      <c r="B61" s="60" t="s">
        <v>225</v>
      </c>
      <c r="C61" s="58" t="s">
        <v>11</v>
      </c>
      <c r="D61" s="79">
        <f>D62</f>
        <v>0</v>
      </c>
      <c r="E61" s="2">
        <f>E62</f>
        <v>0</v>
      </c>
      <c r="F61" s="2">
        <f>F62</f>
        <v>0</v>
      </c>
    </row>
    <row r="62" spans="1:6" ht="26.25" customHeight="1">
      <c r="A62" s="21" t="s">
        <v>8</v>
      </c>
      <c r="B62" s="60" t="s">
        <v>225</v>
      </c>
      <c r="C62" s="58" t="s">
        <v>7</v>
      </c>
      <c r="D62" s="79">
        <v>0</v>
      </c>
      <c r="E62" s="2">
        <v>0</v>
      </c>
      <c r="F62" s="2">
        <f t="shared" si="0"/>
        <v>0</v>
      </c>
    </row>
    <row r="63" spans="1:6" ht="12.75">
      <c r="A63" s="56" t="s">
        <v>186</v>
      </c>
      <c r="B63" s="57" t="s">
        <v>225</v>
      </c>
      <c r="C63" s="58" t="s">
        <v>242</v>
      </c>
      <c r="D63" s="8">
        <f>D64</f>
        <v>14022900</v>
      </c>
      <c r="E63" s="8">
        <f>E64</f>
        <v>13778443.97</v>
      </c>
      <c r="F63" s="2">
        <f t="shared" si="0"/>
        <v>244456.02999999933</v>
      </c>
    </row>
    <row r="64" spans="1:6" ht="34.5" customHeight="1">
      <c r="A64" s="56" t="s">
        <v>187</v>
      </c>
      <c r="B64" s="57" t="s">
        <v>225</v>
      </c>
      <c r="C64" s="58" t="s">
        <v>243</v>
      </c>
      <c r="D64" s="8">
        <f>D65+D68+D73</f>
        <v>14022900</v>
      </c>
      <c r="E64" s="8">
        <f>E65+E68+E73</f>
        <v>13778443.97</v>
      </c>
      <c r="F64" s="2">
        <f t="shared" si="0"/>
        <v>244456.02999999933</v>
      </c>
    </row>
    <row r="65" spans="1:6" ht="27" customHeight="1">
      <c r="A65" s="56" t="s">
        <v>189</v>
      </c>
      <c r="B65" s="57" t="s">
        <v>225</v>
      </c>
      <c r="C65" s="58" t="s">
        <v>244</v>
      </c>
      <c r="D65" s="8">
        <f>D66</f>
        <v>10621800</v>
      </c>
      <c r="E65" s="8">
        <f>E66</f>
        <v>10621800</v>
      </c>
      <c r="F65" s="2">
        <f t="shared" si="0"/>
        <v>0</v>
      </c>
    </row>
    <row r="66" spans="1:6" ht="27" customHeight="1">
      <c r="A66" s="56" t="s">
        <v>190</v>
      </c>
      <c r="B66" s="57" t="s">
        <v>225</v>
      </c>
      <c r="C66" s="58" t="s">
        <v>245</v>
      </c>
      <c r="D66" s="8">
        <f>D67</f>
        <v>10621800</v>
      </c>
      <c r="E66" s="8">
        <f>E67</f>
        <v>10621800</v>
      </c>
      <c r="F66" s="2">
        <f t="shared" si="0"/>
        <v>0</v>
      </c>
    </row>
    <row r="67" spans="1:6" ht="30" customHeight="1">
      <c r="A67" s="53" t="s">
        <v>315</v>
      </c>
      <c r="B67" s="60" t="s">
        <v>225</v>
      </c>
      <c r="C67" s="58" t="s">
        <v>246</v>
      </c>
      <c r="D67" s="2">
        <v>10621800</v>
      </c>
      <c r="E67" s="2">
        <v>10621800</v>
      </c>
      <c r="F67" s="2">
        <f t="shared" si="0"/>
        <v>0</v>
      </c>
    </row>
    <row r="68" spans="1:6" ht="48" customHeight="1">
      <c r="A68" s="56" t="s">
        <v>191</v>
      </c>
      <c r="B68" s="57" t="s">
        <v>225</v>
      </c>
      <c r="C68" s="58" t="s">
        <v>247</v>
      </c>
      <c r="D68" s="2">
        <f>D69+D71</f>
        <v>175000</v>
      </c>
      <c r="E68" s="2">
        <f>E69+E71</f>
        <v>175000</v>
      </c>
      <c r="F68" s="2">
        <f t="shared" si="0"/>
        <v>0</v>
      </c>
    </row>
    <row r="69" spans="1:6" ht="35.25" customHeight="1">
      <c r="A69" s="56" t="s">
        <v>192</v>
      </c>
      <c r="B69" s="57" t="s">
        <v>225</v>
      </c>
      <c r="C69" s="58" t="s">
        <v>248</v>
      </c>
      <c r="D69" s="2">
        <f>D70</f>
        <v>174800</v>
      </c>
      <c r="E69" s="2">
        <f>E70</f>
        <v>174800</v>
      </c>
      <c r="F69" s="2">
        <f t="shared" si="0"/>
        <v>0</v>
      </c>
    </row>
    <row r="70" spans="1:6" ht="48.75" customHeight="1">
      <c r="A70" s="53" t="s">
        <v>316</v>
      </c>
      <c r="B70" s="60" t="s">
        <v>225</v>
      </c>
      <c r="C70" s="58" t="s">
        <v>249</v>
      </c>
      <c r="D70" s="2">
        <v>174800</v>
      </c>
      <c r="E70" s="2">
        <v>174800</v>
      </c>
      <c r="F70" s="2">
        <f t="shared" si="0"/>
        <v>0</v>
      </c>
    </row>
    <row r="71" spans="1:6" ht="35.25" customHeight="1">
      <c r="A71" s="56" t="s">
        <v>106</v>
      </c>
      <c r="B71" s="57" t="s">
        <v>225</v>
      </c>
      <c r="C71" s="62" t="s">
        <v>250</v>
      </c>
      <c r="D71" s="2">
        <f>D72</f>
        <v>200</v>
      </c>
      <c r="E71" s="2">
        <f>E72</f>
        <v>200</v>
      </c>
      <c r="F71" s="2">
        <f t="shared" si="0"/>
        <v>0</v>
      </c>
    </row>
    <row r="72" spans="1:6" ht="39" customHeight="1">
      <c r="A72" s="56" t="s">
        <v>317</v>
      </c>
      <c r="B72" s="57" t="s">
        <v>225</v>
      </c>
      <c r="C72" s="62" t="s">
        <v>251</v>
      </c>
      <c r="D72" s="2">
        <v>200</v>
      </c>
      <c r="E72" s="2">
        <v>200</v>
      </c>
      <c r="F72" s="2">
        <f t="shared" si="0"/>
        <v>0</v>
      </c>
    </row>
    <row r="73" spans="1:6" ht="18" customHeight="1">
      <c r="A73" s="56" t="s">
        <v>159</v>
      </c>
      <c r="B73" s="57" t="s">
        <v>225</v>
      </c>
      <c r="C73" s="62" t="s">
        <v>252</v>
      </c>
      <c r="D73" s="2">
        <f>D74+D76</f>
        <v>3226100</v>
      </c>
      <c r="E73" s="2">
        <f>E74+E76</f>
        <v>2981643.97</v>
      </c>
      <c r="F73" s="2">
        <f t="shared" si="0"/>
        <v>244456.0299999998</v>
      </c>
    </row>
    <row r="74" spans="1:6" ht="57.75" customHeight="1">
      <c r="A74" s="9" t="s">
        <v>338</v>
      </c>
      <c r="B74" s="60" t="s">
        <v>225</v>
      </c>
      <c r="C74" s="63" t="s">
        <v>341</v>
      </c>
      <c r="D74" s="2">
        <f>D75</f>
        <v>0</v>
      </c>
      <c r="E74" s="2">
        <f>E75</f>
        <v>0</v>
      </c>
      <c r="F74" s="2">
        <f t="shared" si="0"/>
        <v>0</v>
      </c>
    </row>
    <row r="75" spans="1:6" ht="64.5" customHeight="1">
      <c r="A75" s="9" t="s">
        <v>339</v>
      </c>
      <c r="B75" s="60" t="s">
        <v>225</v>
      </c>
      <c r="C75" s="63" t="s">
        <v>340</v>
      </c>
      <c r="D75" s="2">
        <v>0</v>
      </c>
      <c r="E75" s="2"/>
      <c r="F75" s="2">
        <f t="shared" si="0"/>
        <v>0</v>
      </c>
    </row>
    <row r="76" spans="1:6" ht="36" customHeight="1">
      <c r="A76" s="53" t="s">
        <v>318</v>
      </c>
      <c r="B76" s="60" t="s">
        <v>225</v>
      </c>
      <c r="C76" s="58" t="s">
        <v>253</v>
      </c>
      <c r="D76" s="2">
        <f>D77</f>
        <v>3226100</v>
      </c>
      <c r="E76" s="2">
        <f>E77</f>
        <v>2981643.97</v>
      </c>
      <c r="F76" s="2">
        <f t="shared" si="0"/>
        <v>244456.0299999998</v>
      </c>
    </row>
    <row r="77" spans="1:6" ht="39" customHeight="1">
      <c r="A77" s="53" t="s">
        <v>319</v>
      </c>
      <c r="B77" s="60" t="s">
        <v>225</v>
      </c>
      <c r="C77" s="58" t="s">
        <v>254</v>
      </c>
      <c r="D77" s="2">
        <v>3226100</v>
      </c>
      <c r="E77" s="2">
        <v>2981643.97</v>
      </c>
      <c r="F77" s="2">
        <f t="shared" si="0"/>
        <v>244456.0299999998</v>
      </c>
    </row>
    <row r="78" spans="1:6" ht="11.25" customHeight="1">
      <c r="A78" s="64"/>
      <c r="B78" s="65"/>
      <c r="C78" s="65"/>
      <c r="F78" s="65"/>
    </row>
    <row r="79" ht="11.25" customHeight="1"/>
    <row r="80" ht="11.25" customHeight="1"/>
    <row r="81" ht="11.25" customHeight="1"/>
    <row r="82" ht="11.25" customHeight="1"/>
    <row r="83" ht="23.25" customHeight="1"/>
    <row r="84" ht="9.75" customHeight="1"/>
    <row r="85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2" manualBreakCount="2">
    <brk id="46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2017-01-16T08:47:45Z</cp:lastPrinted>
  <dcterms:created xsi:type="dcterms:W3CDTF">1999-06-18T11:49:53Z</dcterms:created>
  <dcterms:modified xsi:type="dcterms:W3CDTF">2017-01-16T08:52:30Z</dcterms:modified>
  <cp:category/>
  <cp:version/>
  <cp:contentType/>
  <cp:contentStatus/>
</cp:coreProperties>
</file>