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405" windowWidth="11805" windowHeight="6105" activeTab="0"/>
  </bookViews>
  <sheets>
    <sheet name="расходы" sheetId="1" r:id="rId1"/>
    <sheet name="источники" sheetId="2" r:id="rId2"/>
    <sheet name="доходы" sheetId="3" r:id="rId3"/>
  </sheets>
  <definedNames>
    <definedName name="_xlnm.Print_Area" localSheetId="0">'расходы'!$A$1:$F$262</definedName>
  </definedNames>
  <calcPr fullCalcOnLoad="1"/>
</workbook>
</file>

<file path=xl/sharedStrings.xml><?xml version="1.0" encoding="utf-8"?>
<sst xmlns="http://schemas.openxmlformats.org/spreadsheetml/2006/main" count="1110" uniqueCount="568">
  <si>
    <t>951 0503 0422022 244 223</t>
  </si>
  <si>
    <t>951 0503 0422022 000 000</t>
  </si>
  <si>
    <t>Прочая закупка товаров, работ и услуг для обеспечения государственных (муниципальных) нужд</t>
  </si>
  <si>
    <t>Глава Комиссаровского сельского поселения   _______________________     Гетманов В.И.</t>
  </si>
  <si>
    <t>951 0409 0317351 244 225</t>
  </si>
  <si>
    <t>951 0409 0317351 244 220</t>
  </si>
  <si>
    <t>951 0409 0317351 244 200</t>
  </si>
  <si>
    <t>951 0409 0317351 244 000</t>
  </si>
  <si>
    <t>951 0409 0317351 000 000</t>
  </si>
  <si>
    <t>951 0409 0312017 244 225</t>
  </si>
  <si>
    <t>951 0409 0312017 244 220</t>
  </si>
  <si>
    <t>951 0409 0312017 244 200</t>
  </si>
  <si>
    <t>951 0409 0312017 244 000</t>
  </si>
  <si>
    <t>951 0409 0312017 000 000</t>
  </si>
  <si>
    <t>951 0409 0312014 244 225</t>
  </si>
  <si>
    <t>951 0409 0312014 244 220</t>
  </si>
  <si>
    <t>951 0409 0312014 244 200</t>
  </si>
  <si>
    <t>951 0409 0312014 244 000</t>
  </si>
  <si>
    <t>951 0409 0312014 000 000</t>
  </si>
  <si>
    <t>951 0309 0232013 244 340</t>
  </si>
  <si>
    <t>951 0309 0232013 244 300</t>
  </si>
  <si>
    <t>951 0309 0232013 244 000</t>
  </si>
  <si>
    <t>951 0309 0232013 000 000</t>
  </si>
  <si>
    <t xml:space="preserve">Безвозмездные перечисления бюджетам     </t>
  </si>
  <si>
    <t xml:space="preserve">Перечисления другим бюджетам бюджетной системы Российской Федерации                                    </t>
  </si>
  <si>
    <t>Благоустройство</t>
  </si>
  <si>
    <t>951 0503 0000000 000 000</t>
  </si>
  <si>
    <t>Коммунальное хозяйство</t>
  </si>
  <si>
    <t>951 0502 0000000 000 000</t>
  </si>
  <si>
    <t>951 0409 0000000 000 000</t>
  </si>
  <si>
    <t>Дорожное хозяйство(дорожные фонды)</t>
  </si>
  <si>
    <t>951 0309 0000000 000 000</t>
  </si>
  <si>
    <t>Мобилизационная и вневойсковая подготовка</t>
  </si>
  <si>
    <t>951 0203 0000000 000 000</t>
  </si>
  <si>
    <t>951 0113 0000000 000 000</t>
  </si>
  <si>
    <t>Другие общегосударственные вопросы</t>
  </si>
  <si>
    <t>Резервные фонды</t>
  </si>
  <si>
    <t>951 0111 0000000 000 000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</si>
  <si>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</si>
  <si>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</si>
  <si>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951 0200 0000000 000 000</t>
  </si>
  <si>
    <t>951 0300 0000000 000 000</t>
  </si>
  <si>
    <t>Национальная безопасность и правоохранительная деятельность</t>
  </si>
  <si>
    <t>951 0400 0000000 000 000</t>
  </si>
  <si>
    <t>Национальная экономика</t>
  </si>
  <si>
    <t>Жилищно-коммунальное хозяйство</t>
  </si>
  <si>
    <t>Культура, кинематография</t>
  </si>
  <si>
    <t xml:space="preserve"> Главный бухгалтер ____________________ </t>
  </si>
  <si>
    <t>951 0113 0128501 540 251</t>
  </si>
  <si>
    <t>951 0113 0128501 540 250</t>
  </si>
  <si>
    <t>951 0113 0128501 540 200</t>
  </si>
  <si>
    <t>951 0113 0128501 540 000</t>
  </si>
  <si>
    <t>951 0113 0128501 000 000</t>
  </si>
  <si>
    <t>951 0113 0120000 000 000</t>
  </si>
  <si>
    <t>951 0113 0622029 244 226</t>
  </si>
  <si>
    <t>951 0113 0622029 244 220</t>
  </si>
  <si>
    <t>951 0113 0622029 244 200</t>
  </si>
  <si>
    <t>951 0113 9992030 000 000</t>
  </si>
  <si>
    <t>60626435</t>
  </si>
  <si>
    <t>000  1  09  00000  00  0000  000</t>
  </si>
  <si>
    <t>000  1  09  04000  00  0000  110</t>
  </si>
  <si>
    <t>000  1  09  04050  00  0000  110</t>
  </si>
  <si>
    <t>000  1  09  04053  10  0000  110</t>
  </si>
  <si>
    <t>951 1001 0611002 312 263</t>
  </si>
  <si>
    <t>Земельный налог (по обязательствам, возникшим до 1 января 2006 года)</t>
  </si>
  <si>
    <t>Налоги на имущество</t>
  </si>
  <si>
    <t>951 1001 0611002 312 260</t>
  </si>
  <si>
    <t>951 1001 0611002 312 200</t>
  </si>
  <si>
    <t>951 1001 0611002 312 000</t>
  </si>
  <si>
    <t>Иные пенсии, социальные доплаты к пенсиям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</si>
  <si>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</si>
  <si>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</si>
  <si>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 xml:space="preserve">      Муниципальное образование "Комиссаровское сельское поселение Красносулинского района"</t>
  </si>
  <si>
    <t>Изменение остатков средств на счетах по учету средств бюджета</t>
  </si>
  <si>
    <t>951 01  00  00  00  00  0000  000</t>
  </si>
  <si>
    <t>951 0113 0622029 244 000</t>
  </si>
  <si>
    <t>951 0113 0620000 000 000</t>
  </si>
  <si>
    <t>951 0113 0622029 000 000</t>
  </si>
  <si>
    <t>951 0309 0228501 000 000</t>
  </si>
  <si>
    <t>951 0309 0228501 540 000</t>
  </si>
  <si>
    <t>951 0309 0228501 540 200</t>
  </si>
  <si>
    <t>951 0309 0228501 540 250</t>
  </si>
  <si>
    <t>951 0309 0228501 540 251</t>
  </si>
  <si>
    <t>НАЛОГИ НА ТОВАРЫ (РАБОТЫ, УСЛУГИ), РЕАЛИЗУЕМЫЕ НА ТЕРРИТОРИИ РОССИЙСКОЙ ФЕДЕРАЦИИ</t>
  </si>
  <si>
    <t>000  1  03  00000  00  0000 000</t>
  </si>
  <si>
    <t>000  1  03  02000  01  0000 110</t>
  </si>
  <si>
    <t>000  1  03  02230  01  0000 110</t>
  </si>
  <si>
    <t>000  1  03  02240  01 0000 110</t>
  </si>
  <si>
    <t>000  1  03  02250  01 0000 110</t>
  </si>
  <si>
    <t>000  1  03  02260  01  0000 110</t>
  </si>
  <si>
    <t>000  1  05  00000  00  0000 000</t>
  </si>
  <si>
    <t xml:space="preserve">000  1  05  01000  00  0000 110 </t>
  </si>
  <si>
    <t xml:space="preserve">000  1  05  01010  01  0000 110 </t>
  </si>
  <si>
    <t>000  1  05  01050  01  0000  110</t>
  </si>
  <si>
    <t>000  1  11  05070 00  0000  120</t>
  </si>
  <si>
    <t>000  1  11  05075  10  0000  120</t>
  </si>
  <si>
    <t>Субвенции местным бюджетам на выполнение передаваемых полномочий субъектов Российской Федерации</t>
  </si>
  <si>
    <t xml:space="preserve"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 </t>
  </si>
  <si>
    <t>951 0104 0120000 000 000</t>
  </si>
  <si>
    <t>951 1001 0611002 000 000</t>
  </si>
  <si>
    <t>Михаленко Е.А.</t>
  </si>
  <si>
    <t>951 0409 0318505 000 000</t>
  </si>
  <si>
    <t>951 0409 0318505 244 000</t>
  </si>
  <si>
    <t>951 0409 0318505 244 200</t>
  </si>
  <si>
    <t>951 0409 0318505 244 220</t>
  </si>
  <si>
    <t>951 0409 0318505 244 225</t>
  </si>
  <si>
    <t>951 1001 0000000 000 000</t>
  </si>
  <si>
    <t>951 1001 0610000 000 000</t>
  </si>
  <si>
    <t>Расходы на социальную поддержку лиц из числа муниципальных служащих Комиссаровского сельского поселения,имеющих право на получение государственной пенсии за выслугу лет муниципальным служащим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</si>
  <si>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Финансовое обеспечение непредвиденных расходов</t>
  </si>
  <si>
    <t>Непрограммные расходы</t>
  </si>
  <si>
    <t>951 0502 0412021 244 000</t>
  </si>
  <si>
    <t>951 0502 0412021 000 000</t>
  </si>
  <si>
    <t>951 0503 0422023 244 222</t>
  </si>
  <si>
    <t>Расходы на организацию спортивно-массовых мероприятий в рамках подпрограммы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</si>
  <si>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951 0113 9990000 000 000</t>
  </si>
  <si>
    <t>951 0309 0222010 244 226</t>
  </si>
  <si>
    <t>Оплата работ,услуг</t>
  </si>
  <si>
    <t>951 0309 0222010 244 220</t>
  </si>
  <si>
    <t>951 0309 0222010 244 200</t>
  </si>
  <si>
    <t>951 0309 0222010 244 000</t>
  </si>
  <si>
    <t>951 0309 0222010 000 000</t>
  </si>
  <si>
    <t>951 0203 9995118 000 000</t>
  </si>
  <si>
    <t>951 0203 9995118 121 213</t>
  </si>
  <si>
    <t>951 0203 9995118 121 211</t>
  </si>
  <si>
    <t>951 0203 9995118 121 210</t>
  </si>
  <si>
    <t>951 0203 9995118 121 200</t>
  </si>
  <si>
    <t>951 0203 9995118 121 000</t>
  </si>
  <si>
    <t>951 0113 0129999 852 290</t>
  </si>
  <si>
    <t>951 0113 0129999 852 200</t>
  </si>
  <si>
    <t>951 0113 0129999 852 000</t>
  </si>
  <si>
    <t>951 0113 0129999 000 000</t>
  </si>
  <si>
    <t>951 0113 0129999 851 290</t>
  </si>
  <si>
    <t>951 0113 0129999 851 200</t>
  </si>
  <si>
    <t>951 0113 0129999 851 000</t>
  </si>
  <si>
    <t>951 0111 9919030 870 290</t>
  </si>
  <si>
    <t>951 0111 9919030 870 200</t>
  </si>
  <si>
    <t>951 0111 9919030 870 000</t>
  </si>
  <si>
    <t>951 0111 9919030 000 000</t>
  </si>
  <si>
    <t>951 0104 9997239 244 340</t>
  </si>
  <si>
    <t>951 0104 9997239 244 300</t>
  </si>
  <si>
    <t>951 0104 9997239 244 000</t>
  </si>
  <si>
    <t>951 0104 9997239 000 000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</si>
  <si>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</t>
  </si>
  <si>
    <t>951 0104 0120019 244 340</t>
  </si>
  <si>
    <t>951 0104 0120019 244 300</t>
  </si>
  <si>
    <t>Прочие работы,услуги</t>
  </si>
  <si>
    <t>951 0104 0120019 244 226</t>
  </si>
  <si>
    <t>951 0104 0120019 244 225</t>
  </si>
  <si>
    <t>951 0104 0120019 244 223</t>
  </si>
  <si>
    <t>951 0104 0120019 244 221</t>
  </si>
  <si>
    <t>951 0104 0120019 244 220</t>
  </si>
  <si>
    <t>951 0104 0120019 244 000</t>
  </si>
  <si>
    <t>951 0104 0120019 244 200</t>
  </si>
  <si>
    <t>951 0104 0120011 122 212</t>
  </si>
  <si>
    <t>951 0104 0120011 122 210</t>
  </si>
  <si>
    <t>951 0104 0120011 122 200</t>
  </si>
  <si>
    <t>951 0104 0120011 122 000</t>
  </si>
  <si>
    <t>951 0104 0120011 121 213</t>
  </si>
  <si>
    <t>951 0104 0120011 121 211</t>
  </si>
  <si>
    <t>951 0104 0120011 121 210</t>
  </si>
  <si>
    <t>951 0104 0120011 121 200</t>
  </si>
  <si>
    <t>951 0104 0120011 121 000</t>
  </si>
  <si>
    <t>951 0102 8810011 122 212</t>
  </si>
  <si>
    <t>951 0102 8810011 122 210</t>
  </si>
  <si>
    <t>951 0102 8810011 122 200</t>
  </si>
  <si>
    <t>951 0102 8810011 122 000</t>
  </si>
  <si>
    <t>951 0102 8810011 121 213</t>
  </si>
  <si>
    <t>951 0102 8810011 121 211</t>
  </si>
  <si>
    <t>951 0102 8810011 121 210</t>
  </si>
  <si>
    <t>951 0102 8810011 121 200</t>
  </si>
  <si>
    <t>951 0102 8810011 121 000</t>
  </si>
  <si>
    <t>951 0503 0422022 244 340</t>
  </si>
  <si>
    <t>951 0503 0422022 244 300</t>
  </si>
  <si>
    <t>951 0503 0422022 244 220</t>
  </si>
  <si>
    <t>951 0503 0422022 244 200</t>
  </si>
  <si>
    <t>951 0800 0000000 000 000</t>
  </si>
  <si>
    <t>951 0801 0000000 000 000</t>
  </si>
  <si>
    <t>951 1000 0000000 000 000</t>
  </si>
  <si>
    <t>951 1100 0000000 000 000</t>
  </si>
  <si>
    <t>951 1102 0000000 000 000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</si>
  <si>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</si>
  <si>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</si>
  <si>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</si>
  <si>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</si>
  <si>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</si>
  <si>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</si>
  <si>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</si>
  <si>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</si>
  <si>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</si>
  <si>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</si>
  <si>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</si>
  <si>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</si>
  <si>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</si>
  <si>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</si>
  <si>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</si>
  <si>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</si>
  <si>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</si>
  <si>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</si>
  <si>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</si>
  <si>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</si>
  <si>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</si>
  <si>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</si>
  <si>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</si>
  <si>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</si>
  <si>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</si>
  <si>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</si>
  <si>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Источники финансирования дефицита бюджета - всего</t>
  </si>
  <si>
    <t>Общегосударственные вопросы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</si>
  <si>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</si>
  <si>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</si>
  <si>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</si>
  <si>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</si>
  <si>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Расходы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</si>
  <si>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</si>
  <si>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</si>
  <si>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</si>
  <si>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</si>
  <si>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</si>
  <si>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</si>
  <si>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</si>
  <si>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</si>
  <si>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</si>
  <si>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Безвозмездные перечисления организациям</t>
  </si>
  <si>
    <t>Работы услуги по содержанию имущества</t>
  </si>
  <si>
    <t>Культура</t>
  </si>
  <si>
    <t>Иные межбюджетные трансферты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</si>
  <si>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</si>
  <si>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</si>
  <si>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</si>
  <si>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</si>
  <si>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</si>
  <si>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</si>
  <si>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</si>
  <si>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</si>
  <si>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</si>
  <si>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</si>
  <si>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</si>
  <si>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Утвержден-ные бюджетные 
назначения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</si>
  <si>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</si>
  <si>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</si>
  <si>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</si>
  <si>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</si>
  <si>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</si>
  <si>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</si>
  <si>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</si>
  <si>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</si>
  <si>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</si>
  <si>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</si>
  <si>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</si>
  <si>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</si>
  <si>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</si>
  <si>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</si>
  <si>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</si>
  <si>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</si>
  <si>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Уплата налога на имущество организаций и земельного налога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</si>
  <si>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</si>
  <si>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</si>
  <si>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</si>
  <si>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</si>
  <si>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</si>
  <si>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</si>
  <si>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</si>
  <si>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951 01  05  00  00  00  0000  000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</si>
  <si>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</si>
  <si>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</si>
  <si>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</si>
  <si>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</si>
  <si>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</si>
  <si>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</si>
  <si>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</si>
  <si>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</si>
  <si>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</si>
  <si>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</si>
  <si>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</si>
  <si>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</si>
  <si>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Физическая культура и спорт</t>
  </si>
  <si>
    <t>Массовый спорт</t>
  </si>
  <si>
    <t>ОТЧЕТ ОБ ИСПОЛНЕНИИ БЮДЖЕТА</t>
  </si>
  <si>
    <t xml:space="preserve">Наименование публично-правового образования   </t>
  </si>
  <si>
    <t>в том числе                               источники внутренного финансирования бюджета</t>
  </si>
  <si>
    <t>из них</t>
  </si>
  <si>
    <t>источники внешнего финансирования бюджета</t>
  </si>
  <si>
    <t>Изменение остатков средств</t>
  </si>
  <si>
    <t>Увеличение остатков средств всего</t>
  </si>
  <si>
    <t>-</t>
  </si>
  <si>
    <t>Х</t>
  </si>
  <si>
    <t>в том числе</t>
  </si>
  <si>
    <t>Социальное обеспечение</t>
  </si>
  <si>
    <t>Резервные средства</t>
  </si>
  <si>
    <t>Безвозмездные перечисления государственным и муниципальным  организациям</t>
  </si>
  <si>
    <t>Минимальный налог, зачисляемый в бюджеты субъектов Российской Федерации</t>
  </si>
  <si>
    <t>010</t>
  </si>
  <si>
    <t>000  1  00  00000  00  0000  000</t>
  </si>
  <si>
    <t>000  1  01  00000  00  0000  000</t>
  </si>
  <si>
    <t>000  1  01  02000  01  0000  110</t>
  </si>
  <si>
    <t>000  1  01  02010  01  0000  110</t>
  </si>
  <si>
    <t>000  1  01  02030  01  0000 110</t>
  </si>
  <si>
    <t xml:space="preserve">000  1  05  01011  01  0000 110 </t>
  </si>
  <si>
    <t>000  1  05  01020  01  0000  110</t>
  </si>
  <si>
    <t>000  1  05  01021  01  0000  110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</si>
  <si>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</si>
  <si>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</si>
  <si>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</si>
  <si>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</si>
  <si>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</si>
  <si>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</si>
  <si>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</si>
  <si>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</si>
  <si>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</si>
  <si>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</si>
  <si>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</si>
  <si>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</si>
  <si>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</si>
  <si>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</si>
  <si>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</si>
  <si>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</si>
  <si>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</si>
  <si>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</si>
  <si>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</si>
  <si>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</si>
  <si>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</si>
  <si>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Социальная политика</t>
  </si>
  <si>
    <t xml:space="preserve">финансового органа                                 Администрация Комиссаровского сельского поселения                                            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</si>
  <si>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</si>
  <si>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951 0100 0000000 000 000</t>
  </si>
  <si>
    <t>951 0102 0000000 000 000</t>
  </si>
  <si>
    <t>951 0104 0000000 000 000</t>
  </si>
  <si>
    <t>Руководитель финансово-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</si>
  <si>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</si>
  <si>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</si>
  <si>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</si>
  <si>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</si>
  <si>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951 1102 0522037 244 290</t>
  </si>
  <si>
    <t>951 1102 0522037 244 200</t>
  </si>
  <si>
    <t>951 1102 0522037 244 000</t>
  </si>
  <si>
    <t>951 1102 0522037 000 000</t>
  </si>
  <si>
    <t>951 1102 0520000 000 000</t>
  </si>
  <si>
    <t>Пенсионное обеспечение</t>
  </si>
  <si>
    <t>951 0801 0510059 611 241</t>
  </si>
  <si>
    <t>951 0801 0510059 611 240</t>
  </si>
  <si>
    <t>951 0801 0510059 611 200</t>
  </si>
  <si>
    <t>951 0801 0510059 611 000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</si>
  <si>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(выполнения работ)</t>
  </si>
  <si>
    <t>951 0801 0510059 000 000</t>
  </si>
  <si>
    <t>951 0503 0422024 244 340</t>
  </si>
  <si>
    <t>951 0503 0422024 244 300</t>
  </si>
  <si>
    <t>951 0113 9992034 244 226</t>
  </si>
  <si>
    <t>951 0113 9992034 244 220</t>
  </si>
  <si>
    <t>951 0113 9992034 244 200</t>
  </si>
  <si>
    <t>951 0113 9992034 244 000</t>
  </si>
  <si>
    <t>951 0113 9992034 000 000</t>
  </si>
  <si>
    <t>951 0503 0422024 244 225</t>
  </si>
  <si>
    <t>951 0503 0422024 244 220</t>
  </si>
  <si>
    <t>951 0503 0422024 244 200</t>
  </si>
  <si>
    <t>951 0503 0422024 244 000</t>
  </si>
  <si>
    <t>951 0503 0422024 000 000</t>
  </si>
  <si>
    <t>951 0503 0422023 244 220</t>
  </si>
  <si>
    <t>951 0503 0422023 244 200</t>
  </si>
  <si>
    <t>951 0503 0422023 244 000</t>
  </si>
  <si>
    <t>951 0503 0422023 000 000</t>
  </si>
  <si>
    <t>________________Скорова Н.В.</t>
  </si>
  <si>
    <t xml:space="preserve">экономической службы       </t>
  </si>
  <si>
    <t>000  1  11  05000  00  0000  120</t>
  </si>
  <si>
    <t>951 0102 8810000 000 000</t>
  </si>
  <si>
    <t>951 0104 9990000 000 000</t>
  </si>
  <si>
    <t>951 0111 9910000 000 000</t>
  </si>
  <si>
    <t>951 0203 9990000 000 000</t>
  </si>
  <si>
    <t>Глава муниципального образования Комиссаровского сельского поселения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</si>
  <si>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</si>
  <si>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951 0309 0220000 000 000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</si>
  <si>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</si>
  <si>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951 0309 0230000 000 000</t>
  </si>
  <si>
    <t>951 0409 0310000 000 000</t>
  </si>
  <si>
    <t xml:space="preserve">Подпрограмма "Развитие жилищно-коммунального хозяйства Комиссаровского сельского поселения" </t>
  </si>
  <si>
    <t>951 0502 0410000 000 000</t>
  </si>
  <si>
    <t xml:space="preserve">Подпрограмма "Благоустройство территории Комиссаровского сельского поселения" </t>
  </si>
  <si>
    <t>951 0503 0420000 000 000</t>
  </si>
  <si>
    <t>951 0801 0510000 000 000</t>
  </si>
  <si>
    <t>Подпрограмма "Развитие культуры"</t>
  </si>
  <si>
    <t>Подпрограмма "Развитие физической культуры и спорта"</t>
  </si>
  <si>
    <t xml:space="preserve">    по ОКТМО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</si>
  <si>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Комиссаровского сельского поселения </t>
  </si>
  <si>
    <t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 Комиссаровского  сельского поселения</t>
  </si>
  <si>
    <t xml:space="preserve">Взносы в Ассоциацию "Совет муниципальных образований Ростовской области" по иным непрограммным расходам в рамках непрограммных расходов  органа местного самоуправления Комиссаровского сельского поселения </t>
  </si>
  <si>
    <t xml:space="preserve">Мероприятия по формированию земельных участ-ков и оформлению их в муниципальную собствен-ность по иным непрограммным расходам в рамках непрограммных расходов  органа местного самоуправления Комиссаровского сель-ского поселения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</si>
  <si>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 органа местного самоуправления Комиссаровского сельского поселения</t>
  </si>
  <si>
    <t>Расходы на 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</si>
  <si>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</si>
  <si>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"Развитие транспортной системы Комиссаровского сельского поселения" муниципальной программы Комиссаровского сельского поселения "Развитие транспортной системы"</t>
  </si>
  <si>
    <t>Софинансирование за счет межбюджетных трансфертов из бюджета района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</si>
  <si>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951 0500 0000000 000 000</t>
  </si>
  <si>
    <t>Жилищное хозяйство</t>
  </si>
  <si>
    <t>951 0501 0000000 000 000</t>
  </si>
  <si>
    <t>Расходы на уплату взносов на капитальный ремонт общего имущества многоквартирных домов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</si>
  <si>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951 0501 0416011 000 000</t>
  </si>
  <si>
    <t>Расходы на содержание и ремонт объектов коммунального хозяйства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</si>
  <si>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</si>
  <si>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951 0503 0422038 000 000</t>
  </si>
  <si>
    <t>951 0503 0422038 244 000</t>
  </si>
  <si>
    <t>951 0503 0422038 244 200</t>
  </si>
  <si>
    <t>951 0503 0422038 244 220</t>
  </si>
  <si>
    <t>951 0503 0422038 244 225</t>
  </si>
  <si>
    <t xml:space="preserve">Реализация направления расходов в рамках подпро-граммы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</si>
  <si>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951 0503 0429999 000 000</t>
  </si>
  <si>
    <t>951 0503 0429999 852 000</t>
  </si>
  <si>
    <t>951 0503 0429999 852 200</t>
  </si>
  <si>
    <t>951 0503 0429999 852 290</t>
  </si>
  <si>
    <t>000  1  06  06043  10  0000  110</t>
  </si>
  <si>
    <t>000  1  06  06040  00  0000  110</t>
  </si>
  <si>
    <t>000  1  06  06033  10  0000  110</t>
  </si>
  <si>
    <t>000  1  06  06030  00  0000  110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</si>
  <si>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</si>
  <si>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</si>
  <si>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</si>
  <si>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</si>
  <si>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</si>
  <si>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</si>
  <si>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</si>
  <si>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Периодичность: месячная, квартальная, годовая</t>
  </si>
  <si>
    <t>951 0309 0210000 000 000</t>
  </si>
  <si>
    <t>Мероприятия по повышению уровня пожарной безопасности населения и территории поселения  в рамках подпрограммы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</si>
  <si>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951 0309 0212003 000 000</t>
  </si>
  <si>
    <t>951 0309 0212003 244 000</t>
  </si>
  <si>
    <t>951 0501 0410000 000 000</t>
  </si>
  <si>
    <t>951 0104 0120019 244 222</t>
  </si>
  <si>
    <t>Мероприятия по предупреждению чрезвычайных ситуаций  в рамках подпрограммы «Защита от чрезвычайных ситуаций»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</si>
  <si>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по формированию схемы теплоснабжения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</si>
  <si>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</si>
  <si>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</si>
  <si>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 xml:space="preserve">Подпрограмма «Нормативно-методическое обеспечение и организация бюджетного процесса» </t>
  </si>
  <si>
    <t xml:space="preserve">Подпрограмма "Развитие муниципального управления и муниципальной службы Комиссаровского сельского поселения" </t>
  </si>
  <si>
    <t xml:space="preserve">Подпрограмма "Обеспечение реализации муниципальной программы  Комиссаровского сельского поселения "Муниципальная политика"  </t>
  </si>
  <si>
    <t xml:space="preserve">Расходы на официальную публикацию нормативно-правовых актов, проектов правовых актов и иных информационных материалов в рамках подпрограммы «Обеспечение реализации муниципальной программы Комиссаровского сельского поселения «Муниципальная политика» муниципальной программы Комиссаровского сельского поселения «Муниципальная политика» </t>
  </si>
  <si>
    <t>Защита населения и территории от чрезвычайных ситуаций природного и техногенного характера, гражданская оборона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</si>
  <si>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посе-ления органам местного самоуправления муници-пального образования «Красносулинский район» в рамках подпрограммы «Защита от чрезвычайных ситуаций» муниципальной программы Комиссаровского сельского поселения «Защита насе-ления и территории от чрезвычайных ситуаций, обеспечение пожарной безопасности и безопасности людей на водных объектах»</t>
  </si>
  <si>
    <t xml:space="preserve">Подпрограмма «Пожарная безопасность» </t>
  </si>
  <si>
    <t xml:space="preserve">Подпрограмма «Защита от чрезвычайных ситуа-ций» </t>
  </si>
  <si>
    <t>Подпрограмма «Обеспечение безопасности на водных объектах»</t>
  </si>
  <si>
    <t xml:space="preserve">Подпрограмма "Развитие транспортной инфраструктуры Комиссаровского сельского поселения" </t>
  </si>
  <si>
    <t>Расходы по организации уличного освещения,содержание и ремонт объектов уличного освещения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</si>
  <si>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Расходы по организации содержания мест захоронения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</si>
  <si>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Расходы по содержанию и ремонту объектов благоустройства и мест общего пользования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</si>
  <si>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Расходы на обеспечение деятельности(оказания услуг) муниципальных учреждений культуры в рамках подпрограммы "Развитие культуры" муниципальной программы Комиссаровского сельского поселения "Развитие культуры, физической культуры и спорта"</t>
  </si>
  <si>
    <t>Бюджетные инвестиции в объекты капитального строительства государственной (муниципальной) собственности</t>
  </si>
  <si>
    <t>951 0409 0312016 414 000</t>
  </si>
  <si>
    <t>951 0409 0312016 414 300</t>
  </si>
  <si>
    <t>Увеличение стоимости основных средств</t>
  </si>
  <si>
    <t>951 0409 0312016 414 310</t>
  </si>
  <si>
    <t xml:space="preserve">Софинансирование расходов на строительство и реконструкцию муниципальных объектов транспортной инфраструктуры  в рамках подпрограммы "Развитие транспортной инфраструктуры Комиссаровского сельского поселения" </t>
  </si>
  <si>
    <t>951 0409 0312016 000 000</t>
  </si>
  <si>
    <t>Расходы на строительство и реконструкцию муниципальных объектов транспортной инфраструктуры в рамках подпрограммы "Развитие транспортной системы Комиссаровского сельского поселения" муниципальной программы Комиссаровского сельского поселения «Развитие транспортной системы»</t>
  </si>
  <si>
    <t>951 0409 0317348 000 000</t>
  </si>
  <si>
    <t>951 0409 0317348 414 000</t>
  </si>
  <si>
    <t>951 0409 0317348 414 300</t>
  </si>
  <si>
    <t>951 0409 0317348 414 310</t>
  </si>
  <si>
    <t>Софинансирование за счет межбюджетных трансфертов из бюджета района расходов на строительство и реконструкцию муниципальных объектов транспортной инфраструктуры 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«Развитие транспортной системы»</t>
  </si>
  <si>
    <t>951 0409 0318503 000 000</t>
  </si>
  <si>
    <t>951 0409 0318503 414 000</t>
  </si>
  <si>
    <t>951 0409 0318503 414 300</t>
  </si>
  <si>
    <t>951 0409 0318503 414 310</t>
  </si>
  <si>
    <t>951 0501 0416011 243 000</t>
  </si>
  <si>
    <t>Закупка товаров, работ и услуг в целях капитального ремонта государственного (муниципального) имущества</t>
  </si>
  <si>
    <t>951 0501 0416011 243 200</t>
  </si>
  <si>
    <t>951 0501 0416011 243 220</t>
  </si>
  <si>
    <t>951 0501 0416011 243 225</t>
  </si>
  <si>
    <t>951 0502 0412035 244 220</t>
  </si>
  <si>
    <t>951 0502 0412035 244 200</t>
  </si>
  <si>
    <t>951 0502 0412035 244 000</t>
  </si>
  <si>
    <t>951 0502 0412035 000 000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</si>
  <si>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</si>
  <si>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</si>
  <si>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</si>
  <si>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</si>
  <si>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</si>
  <si>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</si>
  <si>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</si>
  <si>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</si>
  <si>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</si>
  <si>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</si>
  <si>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951 0113 9999999 000 000</t>
  </si>
  <si>
    <t>951 0113 9999999 852 000</t>
  </si>
  <si>
    <t>951 0113 9999999 852 200</t>
  </si>
  <si>
    <t>951 0113 9999999 852 290</t>
  </si>
  <si>
    <t xml:space="preserve">Реализация направления расходов по иным непрограммным расходам в рамках непрограммных расходов органа местного самоуправления Комиссаровского сельского поселения </t>
  </si>
  <si>
    <t>951 0409 0312016 244 000</t>
  </si>
  <si>
    <t>951 0409 0312016 244 200</t>
  </si>
  <si>
    <t>951 0409 0312016 244 220</t>
  </si>
  <si>
    <t>951 0409 0312016 244 226</t>
  </si>
  <si>
    <t>951 0503 0422024 244 226</t>
  </si>
  <si>
    <t>Пенсии, пособия, выплачиваемые организациями сектора государственного управления</t>
  </si>
  <si>
    <t>951 0113 9992030 853 000</t>
  </si>
  <si>
    <t>951 0113 9992030 853 200</t>
  </si>
  <si>
    <t>951 0113 9992030 853 290</t>
  </si>
  <si>
    <t>Уплата иных платежей</t>
  </si>
  <si>
    <t>Уплата прочих налогов,сборов</t>
  </si>
  <si>
    <t>Уплата прочих налогов, сборов</t>
  </si>
  <si>
    <t>951 0409 0312014 244 226</t>
  </si>
  <si>
    <t>000  1  14  02052  10  0000  440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</si>
  <si>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</si>
  <si>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</si>
  <si>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000  1  14  02050  10  0000  440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</si>
  <si>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</si>
  <si>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</si>
  <si>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ПРОДАЖИ МАТЕРИАЛЬНЫХ И НЕМАТЕРИАЛЬНЫХ АКТИВОВ</t>
  </si>
  <si>
    <t>000  1  14  00000  00  0000  000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</si>
  <si>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</si>
  <si>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</si>
  <si>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</si>
  <si>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</si>
  <si>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ШТРАФЫ, САНКЦИИ, ВОЗМЕЩЕНИЕ УЩЕРБА</t>
  </si>
  <si>
    <t>000  1  16  00000  00  0000  000</t>
  </si>
  <si>
    <t xml:space="preserve">000  1  05  01012  01  0000 110 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</si>
  <si>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</si>
  <si>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 xml:space="preserve">Мероприятия по организации дорожного движения в рамках подпрограммы «Повышение безопасности дорожного движения на территории Комиссаровского сельского  поселения» муниципальной программы Комиссаровского сельского поселения «Развитие транспортной системы» </t>
  </si>
  <si>
    <t xml:space="preserve">Подпрограмма "Повышение безопасности дорожного движения на территории Комиссаровского сельского  поселения" </t>
  </si>
  <si>
    <t>951 0409 0320000 000 000</t>
  </si>
  <si>
    <t>951 0409 0322012 000 000</t>
  </si>
  <si>
    <t>951 0409 0322012 244 000</t>
  </si>
  <si>
    <t>951 0409 0322012 244 200</t>
  </si>
  <si>
    <t>951 0409 0322012 244 220</t>
  </si>
  <si>
    <t>951 0409 0322012 244 225</t>
  </si>
  <si>
    <t>951 0502 0412033 244 226</t>
  </si>
  <si>
    <t>951 0502 0412033 244 220</t>
  </si>
  <si>
    <t>951 0502 0412033 244 200</t>
  </si>
  <si>
    <t>951 0502 0412033 244 000</t>
  </si>
  <si>
    <t>951 0502 0412033 000 000</t>
  </si>
  <si>
    <t>Расходы по формированию схемы газоснабжения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</si>
  <si>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951 0502 0412036 244 220</t>
  </si>
  <si>
    <t>951 0502 0412036 244 200</t>
  </si>
  <si>
    <t>951 0502 0412036 244 000</t>
  </si>
  <si>
    <t>951 0502 0412036 000 000</t>
  </si>
  <si>
    <t>951 0502 0412035 244 226</t>
  </si>
  <si>
    <t>951 0502 0412036 244 226</t>
  </si>
  <si>
    <t>951 0309 0212003 244 340</t>
  </si>
  <si>
    <t>951 0309 0212003 244 300</t>
  </si>
  <si>
    <t xml:space="preserve">Процентные платежи по муниципальному долгу Комиссаровского сельского поселения в рамках непрограммных расходов органа местного самоуправления Комиссаровского сельского поселения </t>
  </si>
  <si>
    <t>951 1301 9929029 730 000</t>
  </si>
  <si>
    <t>951 0502 0412021 244 226</t>
  </si>
  <si>
    <t>951 0502 0412021 244 225</t>
  </si>
  <si>
    <t>951 0502 0412021 244 220</t>
  </si>
  <si>
    <t>951 0502 0412021 244 200</t>
  </si>
  <si>
    <t>Расходы на оформление технической документации на объекты коммунального хозяйства в рамках подпрограммы «Развитие жилищно-коммунального хозяйства Комиссаровского сель-ского поселения» муниципальной программы Ко-миссаровского сельского поселения «Благоустройство территории и жилищно-коммунальное хозяйство»</t>
  </si>
  <si>
    <t>Обслуживание муниципального долга</t>
  </si>
  <si>
    <t>951 1301 9929029 730 200</t>
  </si>
  <si>
    <t>Обслуживание государственного (муниципального) долга</t>
  </si>
  <si>
    <t>951 1301 9929029 730 230</t>
  </si>
  <si>
    <t>Обслуживание внутреннего долга</t>
  </si>
  <si>
    <t>951 1301 9929029 730 231</t>
  </si>
  <si>
    <t>951 1301 9929029 000 000</t>
  </si>
  <si>
    <t>951 0801 0515148 000 000</t>
  </si>
  <si>
    <t>Расходы на государственную поддержку лучших работников муниципальных учреждений культуры, находящихся на территориях сельских поселений в рамках подпрограммы «Развитие культуры» муниципальной программы Комиссаровского сельского поселения «Развитие культуры, физической культуры и спорта»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</si>
  <si>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</si>
  <si>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</si>
  <si>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000  2  02  04053  10  0000  151</t>
  </si>
  <si>
    <t>000  2  02  04053  00  0000  151</t>
  </si>
  <si>
    <t xml:space="preserve">          на 1 октября 2015г.</t>
  </si>
  <si>
    <t>951 0801 0515148 350 000</t>
  </si>
  <si>
    <t>Премии и гранты</t>
  </si>
  <si>
    <t>951 0801 0515148 350 200</t>
  </si>
  <si>
    <t>951 0801 0515148 350 290</t>
  </si>
  <si>
    <t>14 октября 2015 г</t>
  </si>
  <si>
    <t>951 1301 0000000 000 000</t>
  </si>
  <si>
    <t>951 1300 0000000 000 000</t>
  </si>
  <si>
    <t>951 1301 9920000 000 000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</si>
  <si>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</si>
  <si>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</si>
  <si>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 Комиссаровского сельского поселения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</si>
</sst>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12" xfId="0" applyNumberFormat="1" applyFont="1" applyBorder="1" applyAlignment="1">
      <alignment horizontal="center"/>
    </xf>
    <xf numFmtId="0" fontId="0" fillId="0" borderId="0" xfId="0" applyAlignment="1">
      <alignment/>
    </xf>
    <xf numFmtId="14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49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4" fillId="0" borderId="15" xfId="55" applyNumberFormat="1" applyFont="1" applyBorder="1" applyAlignment="1">
      <alignment horizontal="center" vertical="top" wrapText="1"/>
      <protection/>
    </xf>
    <xf numFmtId="0" fontId="4" fillId="0" borderId="15" xfId="55" applyNumberFormat="1" applyFont="1" applyBorder="1" applyAlignment="1">
      <alignment wrapText="1"/>
      <protection/>
    </xf>
    <xf numFmtId="1" fontId="4" fillId="0" borderId="15" xfId="55" applyNumberFormat="1" applyBorder="1" applyAlignment="1">
      <alignment horizontal="center"/>
      <protection/>
    </xf>
    <xf numFmtId="49" fontId="4" fillId="0" borderId="15" xfId="55" applyNumberFormat="1" applyFont="1" applyBorder="1" applyAlignment="1">
      <alignment horizontal="center"/>
      <protection/>
    </xf>
    <xf numFmtId="4" fontId="4" fillId="0" borderId="15" xfId="55" applyNumberFormat="1" applyBorder="1" applyAlignment="1">
      <alignment horizontal="right"/>
      <protection/>
    </xf>
    <xf numFmtId="49" fontId="4" fillId="0" borderId="15" xfId="55" applyNumberFormat="1" applyFont="1" applyBorder="1">
      <alignment/>
      <protection/>
    </xf>
    <xf numFmtId="0" fontId="4" fillId="0" borderId="15" xfId="55" applyFont="1" applyBorder="1" applyAlignment="1">
      <alignment wrapText="1"/>
      <protection/>
    </xf>
    <xf numFmtId="4" fontId="4" fillId="0" borderId="15" xfId="55" applyNumberFormat="1" applyFont="1" applyBorder="1" applyAlignment="1">
      <alignment horizontal="right"/>
      <protection/>
    </xf>
    <xf numFmtId="4" fontId="4" fillId="0" borderId="15" xfId="55" applyNumberFormat="1" applyFont="1" applyBorder="1" applyAlignment="1">
      <alignment horizontal="center"/>
      <protection/>
    </xf>
    <xf numFmtId="49" fontId="5" fillId="0" borderId="1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49" fontId="4" fillId="0" borderId="16" xfId="0" applyNumberFormat="1" applyFont="1" applyBorder="1" applyAlignment="1">
      <alignment/>
    </xf>
    <xf numFmtId="4" fontId="4" fillId="0" borderId="16" xfId="0" applyNumberFormat="1" applyFont="1" applyFill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49" fontId="9" fillId="0" borderId="16" xfId="0" applyNumberFormat="1" applyFont="1" applyBorder="1" applyAlignment="1">
      <alignment horizontal="justify" vertical="top" wrapText="1"/>
    </xf>
    <xf numFmtId="4" fontId="5" fillId="0" borderId="16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justify" vertical="top" wrapText="1"/>
    </xf>
    <xf numFmtId="49" fontId="5" fillId="0" borderId="16" xfId="0" applyNumberFormat="1" applyFont="1" applyFill="1" applyBorder="1" applyAlignment="1">
      <alignment horizontal="center" wrapText="1"/>
    </xf>
    <xf numFmtId="49" fontId="9" fillId="0" borderId="16" xfId="0" applyNumberFormat="1" applyFont="1" applyBorder="1" applyAlignment="1">
      <alignment horizontal="center"/>
    </xf>
    <xf numFmtId="4" fontId="9" fillId="0" borderId="16" xfId="0" applyNumberFormat="1" applyFont="1" applyFill="1" applyBorder="1" applyAlignment="1">
      <alignment horizontal="right"/>
    </xf>
    <xf numFmtId="0" fontId="9" fillId="0" borderId="16" xfId="0" applyFont="1" applyBorder="1" applyAlignment="1">
      <alignment horizontal="justify" vertical="center" wrapText="1"/>
    </xf>
    <xf numFmtId="0" fontId="9" fillId="0" borderId="16" xfId="0" applyNumberFormat="1" applyFont="1" applyBorder="1" applyAlignment="1">
      <alignment horizontal="justify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 wrapText="1"/>
    </xf>
    <xf numFmtId="4" fontId="4" fillId="0" borderId="16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center"/>
    </xf>
    <xf numFmtId="0" fontId="9" fillId="0" borderId="16" xfId="54" applyNumberFormat="1" applyFont="1" applyBorder="1" applyAlignment="1">
      <alignment horizontal="justify" vertical="center" wrapText="1"/>
      <protection/>
    </xf>
    <xf numFmtId="0" fontId="9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wrapText="1"/>
    </xf>
    <xf numFmtId="0" fontId="9" fillId="0" borderId="16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/>
    </xf>
    <xf numFmtId="0" fontId="9" fillId="0" borderId="0" xfId="0" applyFont="1" applyFill="1" applyBorder="1" applyAlignment="1">
      <alignment horizontal="justify" vertical="top" wrapText="1"/>
    </xf>
    <xf numFmtId="0" fontId="9" fillId="0" borderId="23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12" fillId="0" borderId="16" xfId="53" applyNumberFormat="1" applyFont="1" applyBorder="1" applyAlignment="1">
      <alignment horizontal="justify" vertical="top" wrapText="1"/>
      <protection/>
    </xf>
    <xf numFmtId="49" fontId="12" fillId="0" borderId="16" xfId="53" applyNumberFormat="1" applyFont="1" applyBorder="1" applyAlignment="1">
      <alignment horizontal="center"/>
      <protection/>
    </xf>
    <xf numFmtId="0" fontId="12" fillId="0" borderId="0" xfId="0" applyFont="1" applyAlignment="1">
      <alignment wrapText="1"/>
    </xf>
    <xf numFmtId="0" fontId="12" fillId="0" borderId="16" xfId="0" applyFont="1" applyBorder="1" applyAlignment="1">
      <alignment wrapText="1"/>
    </xf>
    <xf numFmtId="49" fontId="12" fillId="0" borderId="16" xfId="53" applyNumberFormat="1" applyFont="1" applyBorder="1">
      <alignment/>
      <protection/>
    </xf>
    <xf numFmtId="4" fontId="4" fillId="0" borderId="15" xfId="55" applyNumberFormat="1" applyFill="1" applyBorder="1" applyAlignment="1">
      <alignment horizontal="right"/>
      <protection/>
    </xf>
    <xf numFmtId="4" fontId="5" fillId="0" borderId="24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184" fontId="5" fillId="0" borderId="25" xfId="0" applyNumberFormat="1" applyFont="1" applyFill="1" applyBorder="1" applyAlignment="1">
      <alignment horizontal="center"/>
    </xf>
    <xf numFmtId="0" fontId="47" fillId="0" borderId="16" xfId="0" applyFont="1" applyBorder="1" applyAlignment="1">
      <alignment wrapText="1" readingOrder="1"/>
    </xf>
    <xf numFmtId="0" fontId="12" fillId="0" borderId="16" xfId="0" applyFont="1" applyFill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16" xfId="0" applyNumberFormat="1" applyFont="1" applyFill="1" applyBorder="1" applyAlignment="1">
      <alignment horizontal="justify" vertical="top" wrapText="1"/>
    </xf>
    <xf numFmtId="0" fontId="9" fillId="0" borderId="26" xfId="0" applyFont="1" applyBorder="1" applyAlignment="1">
      <alignment/>
    </xf>
    <xf numFmtId="49" fontId="5" fillId="0" borderId="16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0" xfId="55" applyFont="1" applyFill="1" applyBorder="1" applyAlignment="1">
      <alignment horizontal="left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49" fontId="4" fillId="0" borderId="11" xfId="55" applyNumberFormat="1" applyFont="1" applyBorder="1" applyAlignment="1">
      <alignment horizontal="center" vertical="center" wrapText="1"/>
      <protection/>
    </xf>
    <xf numFmtId="49" fontId="4" fillId="0" borderId="27" xfId="55" applyNumberFormat="1" applyFont="1" applyBorder="1" applyAlignment="1">
      <alignment horizontal="center" vertical="center" wrapText="1"/>
      <protection/>
    </xf>
    <xf numFmtId="49" fontId="4" fillId="0" borderId="11" xfId="55" applyNumberFormat="1" applyFont="1" applyBorder="1" applyAlignment="1">
      <alignment horizontal="center" vertical="top" wrapText="1"/>
      <protection/>
    </xf>
    <xf numFmtId="49" fontId="4" fillId="0" borderId="27" xfId="55" applyNumberFormat="1" applyFont="1" applyBorder="1" applyAlignment="1">
      <alignment horizontal="center" vertical="top" wrapText="1"/>
      <protection/>
    </xf>
    <xf numFmtId="0" fontId="7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5" fillId="0" borderId="16" xfId="0" applyFont="1" applyFill="1" applyBorder="1" applyAlignment="1">
      <alignment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7"/>
  <sheetViews>
    <sheetView showGridLines="0" tabSelected="1" view="pageBreakPreview" zoomScaleSheetLayoutView="100" zoomScalePageLayoutView="0" workbookViewId="0" topLeftCell="A1">
      <selection activeCell="A160" sqref="A160"/>
    </sheetView>
  </sheetViews>
  <sheetFormatPr defaultColWidth="9.00390625" defaultRowHeight="15" customHeight="1"/>
  <cols>
    <col min="1" max="1" width="34.375" style="0" customWidth="1"/>
    <col min="2" max="2" width="3.875" style="0" customWidth="1"/>
    <col min="3" max="3" width="19.625" style="0" customWidth="1"/>
    <col min="4" max="4" width="11.125" style="0" customWidth="1"/>
    <col min="5" max="5" width="10.75390625" style="0" customWidth="1"/>
    <col min="6" max="6" width="12.25390625" style="0" customWidth="1"/>
    <col min="7" max="7" width="11.75390625" style="0" bestFit="1" customWidth="1"/>
    <col min="8" max="8" width="21.75390625" style="0" customWidth="1"/>
  </cols>
  <sheetData>
    <row r="1" spans="2:6" ht="15" customHeight="1">
      <c r="B1" s="6" t="s">
        <v>198</v>
      </c>
      <c r="C1" s="2"/>
      <c r="E1" s="1" t="s">
        <v>196</v>
      </c>
      <c r="F1" s="1"/>
    </row>
    <row r="2" spans="1:6" ht="15" customHeight="1">
      <c r="A2" s="5"/>
      <c r="B2" s="5"/>
      <c r="C2" s="3"/>
      <c r="D2" s="4"/>
      <c r="E2" s="4"/>
      <c r="F2" s="4"/>
    </row>
    <row r="3" spans="1:6" ht="15" customHeight="1">
      <c r="A3" s="89" t="s">
        <v>185</v>
      </c>
      <c r="B3" s="39" t="s">
        <v>189</v>
      </c>
      <c r="C3" s="39" t="s">
        <v>187</v>
      </c>
      <c r="D3" s="40" t="s">
        <v>203</v>
      </c>
      <c r="E3" s="89" t="s">
        <v>197</v>
      </c>
      <c r="F3" s="38" t="s">
        <v>182</v>
      </c>
    </row>
    <row r="4" spans="1:6" ht="12" customHeight="1">
      <c r="A4" s="90"/>
      <c r="B4" s="39" t="s">
        <v>190</v>
      </c>
      <c r="C4" s="41" t="s">
        <v>205</v>
      </c>
      <c r="D4" s="40" t="s">
        <v>202</v>
      </c>
      <c r="E4" s="90"/>
      <c r="F4" s="40" t="s">
        <v>183</v>
      </c>
    </row>
    <row r="5" spans="1:6" ht="12" customHeight="1">
      <c r="A5" s="91"/>
      <c r="B5" s="39" t="s">
        <v>191</v>
      </c>
      <c r="C5" s="39" t="s">
        <v>204</v>
      </c>
      <c r="D5" s="40" t="s">
        <v>183</v>
      </c>
      <c r="E5" s="91"/>
      <c r="F5" s="42"/>
    </row>
    <row r="6" spans="1:6" ht="15" customHeight="1">
      <c r="A6" s="57">
        <v>1</v>
      </c>
      <c r="B6" s="56">
        <v>2</v>
      </c>
      <c r="C6" s="44">
        <v>3</v>
      </c>
      <c r="D6" s="45" t="s">
        <v>181</v>
      </c>
      <c r="E6" s="45" t="s">
        <v>199</v>
      </c>
      <c r="F6" s="45" t="s">
        <v>200</v>
      </c>
    </row>
    <row r="7" spans="1:6" ht="15" customHeight="1">
      <c r="A7" s="46" t="s">
        <v>188</v>
      </c>
      <c r="B7" s="33" t="s">
        <v>192</v>
      </c>
      <c r="C7" s="51" t="s">
        <v>193</v>
      </c>
      <c r="D7" s="49">
        <f>D9+D87+D96+D119+D165+D226+D238+D246+D253</f>
        <v>17891200</v>
      </c>
      <c r="E7" s="49">
        <f>E9+E87+E226+E119+E165+E238+E96+E246</f>
        <v>10756310.92</v>
      </c>
      <c r="F7" s="49">
        <f>F9+F87+F226+F119+F165+F238+F96+F246</f>
        <v>7134689.08</v>
      </c>
    </row>
    <row r="8" spans="1:6" ht="15" customHeight="1">
      <c r="A8" s="46" t="s">
        <v>186</v>
      </c>
      <c r="B8" s="33" t="s">
        <v>192</v>
      </c>
      <c r="C8" s="88" t="s">
        <v>325</v>
      </c>
      <c r="D8" s="49"/>
      <c r="E8" s="49"/>
      <c r="F8" s="49"/>
    </row>
    <row r="9" spans="1:6" ht="15" customHeight="1">
      <c r="A9" s="67" t="s">
        <v>208</v>
      </c>
      <c r="B9" s="33" t="s">
        <v>192</v>
      </c>
      <c r="C9" s="88"/>
      <c r="D9" s="49">
        <f>D10+D21+D47+D53</f>
        <v>4850000</v>
      </c>
      <c r="E9" s="49">
        <f>E10+E21+E53</f>
        <v>3061243.24</v>
      </c>
      <c r="F9" s="49">
        <f aca="true" t="shared" si="0" ref="F9:F15">D9-E9</f>
        <v>1788756.7599999998</v>
      </c>
    </row>
    <row r="10" spans="1:6" ht="41.25" customHeight="1">
      <c r="A10" s="46" t="s">
        <v>38</v>
      </c>
      <c r="B10" s="33" t="s">
        <v>192</v>
      </c>
      <c r="C10" s="43" t="s">
        <v>326</v>
      </c>
      <c r="D10" s="49">
        <f>D11</f>
        <v>821500</v>
      </c>
      <c r="E10" s="49">
        <f>E11</f>
        <v>514068.07</v>
      </c>
      <c r="F10" s="49">
        <f t="shared" si="0"/>
        <v>307431.93</v>
      </c>
    </row>
    <row r="11" spans="1:6" ht="27" customHeight="1">
      <c r="A11" s="83" t="s">
        <v>368</v>
      </c>
      <c r="B11" s="33" t="s">
        <v>192</v>
      </c>
      <c r="C11" s="43" t="s">
        <v>364</v>
      </c>
      <c r="D11" s="49">
        <f>D12+D17</f>
        <v>821500</v>
      </c>
      <c r="E11" s="49">
        <f>E12+E17</f>
        <v>514068.07</v>
      </c>
      <c r="F11" s="49">
        <f>D11-E11</f>
        <v>307431.93</v>
      </c>
    </row>
    <row r="12" spans="1:6" ht="33" customHeight="1">
      <c r="A12" s="46" t="s">
        <v>428</v>
      </c>
      <c r="B12" s="33" t="s">
        <v>192</v>
      </c>
      <c r="C12" s="43" t="s">
        <v>171</v>
      </c>
      <c r="D12" s="49">
        <f>D13</f>
        <v>797700</v>
      </c>
      <c r="E12" s="49">
        <f>E13</f>
        <v>502759.07</v>
      </c>
      <c r="F12" s="49">
        <f t="shared" si="0"/>
        <v>294940.93</v>
      </c>
    </row>
    <row r="13" spans="1:6" ht="16.5" customHeight="1">
      <c r="A13" s="46" t="s">
        <v>213</v>
      </c>
      <c r="B13" s="33" t="s">
        <v>192</v>
      </c>
      <c r="C13" s="43" t="s">
        <v>170</v>
      </c>
      <c r="D13" s="49">
        <f>D14</f>
        <v>797700</v>
      </c>
      <c r="E13" s="49">
        <f>E14</f>
        <v>502759.07</v>
      </c>
      <c r="F13" s="49">
        <f t="shared" si="0"/>
        <v>294940.93</v>
      </c>
    </row>
    <row r="14" spans="1:6" ht="21.75" customHeight="1">
      <c r="A14" s="48" t="s">
        <v>209</v>
      </c>
      <c r="B14" s="33" t="s">
        <v>192</v>
      </c>
      <c r="C14" s="43" t="s">
        <v>169</v>
      </c>
      <c r="D14" s="49">
        <f>D15+D16</f>
        <v>797700</v>
      </c>
      <c r="E14" s="49">
        <f>E15+E16</f>
        <v>502759.07</v>
      </c>
      <c r="F14" s="49">
        <f t="shared" si="0"/>
        <v>294940.93</v>
      </c>
    </row>
    <row r="15" spans="1:6" ht="15" customHeight="1">
      <c r="A15" s="46" t="s">
        <v>210</v>
      </c>
      <c r="B15" s="33" t="s">
        <v>192</v>
      </c>
      <c r="C15" s="43" t="s">
        <v>168</v>
      </c>
      <c r="D15" s="49">
        <v>612700</v>
      </c>
      <c r="E15" s="49">
        <v>390202.8</v>
      </c>
      <c r="F15" s="49">
        <f t="shared" si="0"/>
        <v>222497.2</v>
      </c>
    </row>
    <row r="16" spans="1:6" ht="16.5" customHeight="1">
      <c r="A16" s="46" t="s">
        <v>212</v>
      </c>
      <c r="B16" s="33" t="s">
        <v>192</v>
      </c>
      <c r="C16" s="43" t="s">
        <v>167</v>
      </c>
      <c r="D16" s="49">
        <v>185000</v>
      </c>
      <c r="E16" s="49">
        <v>112556.27</v>
      </c>
      <c r="F16" s="49">
        <f>D16-E16</f>
        <v>72443.73</v>
      </c>
    </row>
    <row r="17" spans="1:6" ht="36.75" customHeight="1">
      <c r="A17" s="46" t="s">
        <v>429</v>
      </c>
      <c r="B17" s="33" t="s">
        <v>192</v>
      </c>
      <c r="C17" s="43" t="s">
        <v>166</v>
      </c>
      <c r="D17" s="49">
        <f aca="true" t="shared" si="1" ref="D17:F18">D18</f>
        <v>23800</v>
      </c>
      <c r="E17" s="49">
        <f t="shared" si="1"/>
        <v>11309</v>
      </c>
      <c r="F17" s="49">
        <f t="shared" si="1"/>
        <v>12491</v>
      </c>
    </row>
    <row r="18" spans="1:6" ht="12" customHeight="1">
      <c r="A18" s="46" t="s">
        <v>213</v>
      </c>
      <c r="B18" s="33" t="s">
        <v>192</v>
      </c>
      <c r="C18" s="43" t="s">
        <v>165</v>
      </c>
      <c r="D18" s="49">
        <f t="shared" si="1"/>
        <v>23800</v>
      </c>
      <c r="E18" s="49">
        <f t="shared" si="1"/>
        <v>11309</v>
      </c>
      <c r="F18" s="49">
        <f t="shared" si="1"/>
        <v>12491</v>
      </c>
    </row>
    <row r="19" spans="1:6" ht="21.75" customHeight="1">
      <c r="A19" s="48" t="s">
        <v>209</v>
      </c>
      <c r="B19" s="33" t="s">
        <v>192</v>
      </c>
      <c r="C19" s="43" t="s">
        <v>164</v>
      </c>
      <c r="D19" s="49">
        <f>D20</f>
        <v>23800</v>
      </c>
      <c r="E19" s="49">
        <f>E20</f>
        <v>11309</v>
      </c>
      <c r="F19" s="49">
        <f>F20</f>
        <v>12491</v>
      </c>
    </row>
    <row r="20" spans="1:6" ht="12" customHeight="1">
      <c r="A20" s="46" t="s">
        <v>211</v>
      </c>
      <c r="B20" s="33" t="s">
        <v>192</v>
      </c>
      <c r="C20" s="43" t="s">
        <v>163</v>
      </c>
      <c r="D20" s="49">
        <v>23800</v>
      </c>
      <c r="E20" s="49">
        <v>11309</v>
      </c>
      <c r="F20" s="49">
        <f>D20-E20</f>
        <v>12491</v>
      </c>
    </row>
    <row r="21" spans="1:6" ht="46.5" customHeight="1">
      <c r="A21" s="47" t="s">
        <v>97</v>
      </c>
      <c r="B21" s="33" t="s">
        <v>192</v>
      </c>
      <c r="C21" s="43" t="s">
        <v>327</v>
      </c>
      <c r="D21" s="49">
        <f>D22+D42</f>
        <v>3522600</v>
      </c>
      <c r="E21" s="49">
        <f>E22+E42</f>
        <v>2136663.72</v>
      </c>
      <c r="F21" s="49">
        <f aca="true" t="shared" si="2" ref="F21:F27">D21-E21</f>
        <v>1385936.2799999998</v>
      </c>
    </row>
    <row r="22" spans="1:6" ht="33.75" customHeight="1">
      <c r="A22" s="66" t="s">
        <v>430</v>
      </c>
      <c r="B22" s="33" t="s">
        <v>192</v>
      </c>
      <c r="C22" s="43" t="s">
        <v>98</v>
      </c>
      <c r="D22" s="49">
        <f>D23+D28+D32</f>
        <v>3522400</v>
      </c>
      <c r="E22" s="49">
        <f>E23+E28+E32</f>
        <v>2136463.72</v>
      </c>
      <c r="F22" s="49">
        <f t="shared" si="2"/>
        <v>1385936.2799999998</v>
      </c>
    </row>
    <row r="23" spans="1:6" ht="39" customHeight="1">
      <c r="A23" s="46" t="s">
        <v>428</v>
      </c>
      <c r="B23" s="33" t="s">
        <v>192</v>
      </c>
      <c r="C23" s="43" t="s">
        <v>162</v>
      </c>
      <c r="D23" s="49">
        <f>D24</f>
        <v>2851700</v>
      </c>
      <c r="E23" s="49">
        <f>E24</f>
        <v>1701106.33</v>
      </c>
      <c r="F23" s="49">
        <f t="shared" si="2"/>
        <v>1150593.67</v>
      </c>
    </row>
    <row r="24" spans="1:6" ht="15" customHeight="1">
      <c r="A24" s="46" t="s">
        <v>213</v>
      </c>
      <c r="B24" s="33" t="s">
        <v>192</v>
      </c>
      <c r="C24" s="43" t="s">
        <v>161</v>
      </c>
      <c r="D24" s="49">
        <f>D25</f>
        <v>2851700</v>
      </c>
      <c r="E24" s="49">
        <f>E25</f>
        <v>1701106.33</v>
      </c>
      <c r="F24" s="49">
        <f t="shared" si="2"/>
        <v>1150593.67</v>
      </c>
    </row>
    <row r="25" spans="1:6" ht="23.25" customHeight="1">
      <c r="A25" s="48" t="s">
        <v>209</v>
      </c>
      <c r="B25" s="33" t="s">
        <v>192</v>
      </c>
      <c r="C25" s="43" t="s">
        <v>160</v>
      </c>
      <c r="D25" s="49">
        <f>D26+D27</f>
        <v>2851700</v>
      </c>
      <c r="E25" s="49">
        <f>E26+E27</f>
        <v>1701106.33</v>
      </c>
      <c r="F25" s="49">
        <f t="shared" si="2"/>
        <v>1150593.67</v>
      </c>
    </row>
    <row r="26" spans="1:8" ht="16.5" customHeight="1">
      <c r="A26" s="46" t="s">
        <v>210</v>
      </c>
      <c r="B26" s="33" t="s">
        <v>192</v>
      </c>
      <c r="C26" s="43" t="s">
        <v>159</v>
      </c>
      <c r="D26" s="49">
        <v>2190300</v>
      </c>
      <c r="E26" s="49">
        <v>1361363.93</v>
      </c>
      <c r="F26" s="49">
        <f t="shared" si="2"/>
        <v>828936.0700000001</v>
      </c>
      <c r="G26" s="71"/>
      <c r="H26" s="71"/>
    </row>
    <row r="27" spans="1:8" ht="28.5" customHeight="1">
      <c r="A27" s="46" t="s">
        <v>212</v>
      </c>
      <c r="B27" s="33" t="s">
        <v>192</v>
      </c>
      <c r="C27" s="43" t="s">
        <v>158</v>
      </c>
      <c r="D27" s="49">
        <v>661400</v>
      </c>
      <c r="E27" s="49">
        <v>339742.4</v>
      </c>
      <c r="F27" s="49">
        <f t="shared" si="2"/>
        <v>321657.6</v>
      </c>
      <c r="G27" s="71"/>
      <c r="H27" s="71"/>
    </row>
    <row r="28" spans="1:6" ht="36.75" customHeight="1">
      <c r="A28" s="46" t="s">
        <v>429</v>
      </c>
      <c r="B28" s="33" t="s">
        <v>192</v>
      </c>
      <c r="C28" s="43" t="s">
        <v>157</v>
      </c>
      <c r="D28" s="49">
        <f aca="true" t="shared" si="3" ref="D28:F30">D29</f>
        <v>88600</v>
      </c>
      <c r="E28" s="49">
        <f t="shared" si="3"/>
        <v>41937</v>
      </c>
      <c r="F28" s="49">
        <f t="shared" si="3"/>
        <v>46663</v>
      </c>
    </row>
    <row r="29" spans="1:6" ht="17.25" customHeight="1">
      <c r="A29" s="46" t="s">
        <v>213</v>
      </c>
      <c r="B29" s="33" t="s">
        <v>192</v>
      </c>
      <c r="C29" s="43" t="s">
        <v>156</v>
      </c>
      <c r="D29" s="49">
        <f t="shared" si="3"/>
        <v>88600</v>
      </c>
      <c r="E29" s="49">
        <f t="shared" si="3"/>
        <v>41937</v>
      </c>
      <c r="F29" s="49">
        <f t="shared" si="3"/>
        <v>46663</v>
      </c>
    </row>
    <row r="30" spans="1:6" ht="21.75" customHeight="1">
      <c r="A30" s="48" t="s">
        <v>209</v>
      </c>
      <c r="B30" s="33" t="s">
        <v>192</v>
      </c>
      <c r="C30" s="43" t="s">
        <v>155</v>
      </c>
      <c r="D30" s="49">
        <f t="shared" si="3"/>
        <v>88600</v>
      </c>
      <c r="E30" s="49">
        <f t="shared" si="3"/>
        <v>41937</v>
      </c>
      <c r="F30" s="49">
        <f t="shared" si="3"/>
        <v>46663</v>
      </c>
    </row>
    <row r="31" spans="1:6" ht="18" customHeight="1">
      <c r="A31" s="46" t="s">
        <v>211</v>
      </c>
      <c r="B31" s="33" t="s">
        <v>192</v>
      </c>
      <c r="C31" s="43" t="s">
        <v>154</v>
      </c>
      <c r="D31" s="49">
        <v>88600</v>
      </c>
      <c r="E31" s="49">
        <v>41937</v>
      </c>
      <c r="F31" s="49">
        <f>D31-E31</f>
        <v>46663</v>
      </c>
    </row>
    <row r="32" spans="1:6" ht="36" customHeight="1">
      <c r="A32" s="46" t="s">
        <v>2</v>
      </c>
      <c r="B32" s="33" t="s">
        <v>192</v>
      </c>
      <c r="C32" s="43" t="s">
        <v>152</v>
      </c>
      <c r="D32" s="49">
        <f>D33+D40</f>
        <v>582100</v>
      </c>
      <c r="E32" s="49">
        <f>E33+E40</f>
        <v>393420.39</v>
      </c>
      <c r="F32" s="49">
        <f>F33+F40</f>
        <v>188679.61000000002</v>
      </c>
    </row>
    <row r="33" spans="1:6" ht="22.5" customHeight="1">
      <c r="A33" s="46" t="s">
        <v>213</v>
      </c>
      <c r="B33" s="33" t="s">
        <v>192</v>
      </c>
      <c r="C33" s="43" t="s">
        <v>153</v>
      </c>
      <c r="D33" s="49">
        <f>D34</f>
        <v>255500</v>
      </c>
      <c r="E33" s="49">
        <f>E34</f>
        <v>148139.88999999998</v>
      </c>
      <c r="F33" s="49">
        <f>F34</f>
        <v>107360.11000000002</v>
      </c>
    </row>
    <row r="34" spans="1:6" ht="15" customHeight="1">
      <c r="A34" s="46" t="s">
        <v>117</v>
      </c>
      <c r="B34" s="33" t="s">
        <v>192</v>
      </c>
      <c r="C34" s="43" t="s">
        <v>151</v>
      </c>
      <c r="D34" s="49">
        <f>D35+D36+D37+D38+D39</f>
        <v>255500</v>
      </c>
      <c r="E34" s="49">
        <f>E35+E36+E37+E38+E39</f>
        <v>148139.88999999998</v>
      </c>
      <c r="F34" s="49">
        <f aca="true" t="shared" si="4" ref="F34:F39">D34-E34</f>
        <v>107360.11000000002</v>
      </c>
    </row>
    <row r="35" spans="1:6" ht="15" customHeight="1">
      <c r="A35" s="48" t="s">
        <v>215</v>
      </c>
      <c r="B35" s="33" t="s">
        <v>192</v>
      </c>
      <c r="C35" s="43" t="s">
        <v>150</v>
      </c>
      <c r="D35" s="49">
        <v>75700</v>
      </c>
      <c r="E35" s="49">
        <v>49035.59</v>
      </c>
      <c r="F35" s="49">
        <f t="shared" si="4"/>
        <v>26664.410000000003</v>
      </c>
    </row>
    <row r="36" spans="1:6" ht="15" customHeight="1">
      <c r="A36" s="48" t="s">
        <v>216</v>
      </c>
      <c r="B36" s="33" t="s">
        <v>192</v>
      </c>
      <c r="C36" s="43" t="s">
        <v>425</v>
      </c>
      <c r="D36" s="49">
        <v>2000</v>
      </c>
      <c r="E36" s="49">
        <v>1534.14</v>
      </c>
      <c r="F36" s="49">
        <f t="shared" si="4"/>
        <v>465.8599999999999</v>
      </c>
    </row>
    <row r="37" spans="1:6" ht="23.25" customHeight="1">
      <c r="A37" s="48" t="s">
        <v>217</v>
      </c>
      <c r="B37" s="33" t="s">
        <v>192</v>
      </c>
      <c r="C37" s="43" t="s">
        <v>149</v>
      </c>
      <c r="D37" s="49">
        <v>85100</v>
      </c>
      <c r="E37" s="49">
        <v>56148.42</v>
      </c>
      <c r="F37" s="49">
        <f t="shared" si="4"/>
        <v>28951.58</v>
      </c>
    </row>
    <row r="38" spans="1:6" ht="15" customHeight="1">
      <c r="A38" s="46" t="s">
        <v>218</v>
      </c>
      <c r="B38" s="33" t="s">
        <v>192</v>
      </c>
      <c r="C38" s="43" t="s">
        <v>148</v>
      </c>
      <c r="D38" s="49">
        <v>52800</v>
      </c>
      <c r="E38" s="49">
        <v>6851</v>
      </c>
      <c r="F38" s="49">
        <f t="shared" si="4"/>
        <v>45949</v>
      </c>
    </row>
    <row r="39" spans="1:6" ht="17.25" customHeight="1">
      <c r="A39" s="46" t="s">
        <v>146</v>
      </c>
      <c r="B39" s="33" t="s">
        <v>192</v>
      </c>
      <c r="C39" s="43" t="s">
        <v>147</v>
      </c>
      <c r="D39" s="49">
        <v>39900</v>
      </c>
      <c r="E39" s="49">
        <v>34570.74</v>
      </c>
      <c r="F39" s="49">
        <f t="shared" si="4"/>
        <v>5329.260000000002</v>
      </c>
    </row>
    <row r="40" spans="1:6" ht="15" customHeight="1">
      <c r="A40" s="46" t="s">
        <v>221</v>
      </c>
      <c r="B40" s="33" t="s">
        <v>192</v>
      </c>
      <c r="C40" s="43" t="s">
        <v>145</v>
      </c>
      <c r="D40" s="49">
        <f>D41</f>
        <v>326600</v>
      </c>
      <c r="E40" s="49">
        <f>E41</f>
        <v>245280.5</v>
      </c>
      <c r="F40" s="49">
        <f>F41</f>
        <v>81319.5</v>
      </c>
    </row>
    <row r="41" spans="1:6" ht="12.75" customHeight="1">
      <c r="A41" s="46" t="s">
        <v>222</v>
      </c>
      <c r="B41" s="33" t="s">
        <v>192</v>
      </c>
      <c r="C41" s="43" t="s">
        <v>144</v>
      </c>
      <c r="D41" s="49">
        <v>326600</v>
      </c>
      <c r="E41" s="49">
        <v>245280.5</v>
      </c>
      <c r="F41" s="49">
        <f>D41-E41</f>
        <v>81319.5</v>
      </c>
    </row>
    <row r="42" spans="1:6" ht="15" customHeight="1">
      <c r="A42" s="46" t="s">
        <v>110</v>
      </c>
      <c r="B42" s="33" t="s">
        <v>192</v>
      </c>
      <c r="C42" s="43" t="s">
        <v>365</v>
      </c>
      <c r="D42" s="49">
        <v>200</v>
      </c>
      <c r="E42" s="49">
        <f aca="true" t="shared" si="5" ref="E42:E47">E44</f>
        <v>200</v>
      </c>
      <c r="F42" s="49" t="s">
        <v>285</v>
      </c>
    </row>
    <row r="43" spans="1:6" ht="121.5" customHeight="1">
      <c r="A43" s="65" t="s">
        <v>382</v>
      </c>
      <c r="B43" s="33" t="s">
        <v>192</v>
      </c>
      <c r="C43" s="43" t="s">
        <v>142</v>
      </c>
      <c r="D43" s="49">
        <f aca="true" t="shared" si="6" ref="D43:F45">D44</f>
        <v>200</v>
      </c>
      <c r="E43" s="49">
        <f t="shared" si="5"/>
        <v>200</v>
      </c>
      <c r="F43" s="49" t="str">
        <f t="shared" si="6"/>
        <v>-</v>
      </c>
    </row>
    <row r="44" spans="1:6" ht="37.5" customHeight="1">
      <c r="A44" s="46" t="s">
        <v>2</v>
      </c>
      <c r="B44" s="33" t="s">
        <v>192</v>
      </c>
      <c r="C44" s="43" t="s">
        <v>141</v>
      </c>
      <c r="D44" s="49">
        <f t="shared" si="6"/>
        <v>200</v>
      </c>
      <c r="E44" s="49">
        <f t="shared" si="5"/>
        <v>200</v>
      </c>
      <c r="F44" s="49" t="str">
        <f t="shared" si="6"/>
        <v>-</v>
      </c>
    </row>
    <row r="45" spans="1:6" ht="18.75" customHeight="1">
      <c r="A45" s="46" t="s">
        <v>221</v>
      </c>
      <c r="B45" s="33" t="s">
        <v>192</v>
      </c>
      <c r="C45" s="43" t="s">
        <v>140</v>
      </c>
      <c r="D45" s="49">
        <f t="shared" si="6"/>
        <v>200</v>
      </c>
      <c r="E45" s="49">
        <f>E46</f>
        <v>200</v>
      </c>
      <c r="F45" s="49" t="str">
        <f t="shared" si="6"/>
        <v>-</v>
      </c>
    </row>
    <row r="46" spans="1:6" ht="15.75" customHeight="1">
      <c r="A46" s="46" t="s">
        <v>222</v>
      </c>
      <c r="B46" s="33" t="s">
        <v>192</v>
      </c>
      <c r="C46" s="43" t="s">
        <v>139</v>
      </c>
      <c r="D46" s="49">
        <v>200</v>
      </c>
      <c r="E46" s="49">
        <v>200</v>
      </c>
      <c r="F46" s="49" t="s">
        <v>285</v>
      </c>
    </row>
    <row r="47" spans="1:6" ht="15.75" customHeight="1">
      <c r="A47" s="46" t="s">
        <v>36</v>
      </c>
      <c r="B47" s="33" t="s">
        <v>192</v>
      </c>
      <c r="C47" s="43" t="s">
        <v>37</v>
      </c>
      <c r="D47" s="49">
        <f>D49</f>
        <v>1000</v>
      </c>
      <c r="E47" s="49" t="str">
        <f t="shared" si="5"/>
        <v>-</v>
      </c>
      <c r="F47" s="49">
        <f>F49</f>
        <v>1000</v>
      </c>
    </row>
    <row r="48" spans="1:6" ht="21.75" customHeight="1">
      <c r="A48" s="46" t="s">
        <v>109</v>
      </c>
      <c r="B48" s="33">
        <v>200</v>
      </c>
      <c r="C48" s="43" t="s">
        <v>366</v>
      </c>
      <c r="D48" s="49">
        <f>D49</f>
        <v>1000</v>
      </c>
      <c r="E48" s="49" t="s">
        <v>285</v>
      </c>
      <c r="F48" s="49">
        <f>F49</f>
        <v>1000</v>
      </c>
    </row>
    <row r="49" spans="1:6" ht="69" customHeight="1">
      <c r="A49" s="65" t="s">
        <v>383</v>
      </c>
      <c r="B49" s="33" t="s">
        <v>192</v>
      </c>
      <c r="C49" s="43" t="s">
        <v>138</v>
      </c>
      <c r="D49" s="49">
        <f aca="true" t="shared" si="7" ref="D49:F51">D50</f>
        <v>1000</v>
      </c>
      <c r="E49" s="49" t="str">
        <f t="shared" si="7"/>
        <v>-</v>
      </c>
      <c r="F49" s="49">
        <f t="shared" si="7"/>
        <v>1000</v>
      </c>
    </row>
    <row r="50" spans="1:6" ht="15.75" customHeight="1">
      <c r="A50" s="50" t="s">
        <v>289</v>
      </c>
      <c r="B50" s="33" t="s">
        <v>192</v>
      </c>
      <c r="C50" s="43" t="s">
        <v>137</v>
      </c>
      <c r="D50" s="49">
        <f t="shared" si="7"/>
        <v>1000</v>
      </c>
      <c r="E50" s="49" t="str">
        <f t="shared" si="7"/>
        <v>-</v>
      </c>
      <c r="F50" s="49">
        <f t="shared" si="7"/>
        <v>1000</v>
      </c>
    </row>
    <row r="51" spans="1:6" ht="13.5" customHeight="1">
      <c r="A51" s="46" t="s">
        <v>213</v>
      </c>
      <c r="B51" s="33" t="s">
        <v>192</v>
      </c>
      <c r="C51" s="43" t="s">
        <v>136</v>
      </c>
      <c r="D51" s="49">
        <f t="shared" si="7"/>
        <v>1000</v>
      </c>
      <c r="E51" s="49" t="str">
        <f t="shared" si="7"/>
        <v>-</v>
      </c>
      <c r="F51" s="49">
        <f t="shared" si="7"/>
        <v>1000</v>
      </c>
    </row>
    <row r="52" spans="1:6" ht="12.75" customHeight="1">
      <c r="A52" s="47" t="s">
        <v>220</v>
      </c>
      <c r="B52" s="33" t="s">
        <v>192</v>
      </c>
      <c r="C52" s="43" t="s">
        <v>135</v>
      </c>
      <c r="D52" s="49">
        <v>1000</v>
      </c>
      <c r="E52" s="49" t="s">
        <v>285</v>
      </c>
      <c r="F52" s="49">
        <v>1000</v>
      </c>
    </row>
    <row r="53" spans="1:6" ht="12.75" customHeight="1">
      <c r="A53" s="47" t="s">
        <v>35</v>
      </c>
      <c r="B53" s="33" t="s">
        <v>192</v>
      </c>
      <c r="C53" s="43" t="s">
        <v>34</v>
      </c>
      <c r="D53" s="49">
        <f>D54+D67+D73</f>
        <v>504900</v>
      </c>
      <c r="E53" s="49">
        <f>E54+E67+E73</f>
        <v>410511.45</v>
      </c>
      <c r="F53" s="49">
        <f>D53-E53</f>
        <v>94388.54999999999</v>
      </c>
    </row>
    <row r="54" spans="1:6" ht="45" customHeight="1">
      <c r="A54" s="65" t="s">
        <v>430</v>
      </c>
      <c r="B54" s="33" t="s">
        <v>192</v>
      </c>
      <c r="C54" s="43" t="s">
        <v>53</v>
      </c>
      <c r="D54" s="49">
        <f>D55+D60</f>
        <v>121800</v>
      </c>
      <c r="E54" s="49">
        <f>E55+E60</f>
        <v>87537.69</v>
      </c>
      <c r="F54" s="49">
        <f>D54-E54</f>
        <v>34262.31</v>
      </c>
    </row>
    <row r="55" spans="1:6" ht="143.25" customHeight="1">
      <c r="A55" s="65" t="s">
        <v>143</v>
      </c>
      <c r="B55" s="33" t="s">
        <v>192</v>
      </c>
      <c r="C55" s="43" t="s">
        <v>52</v>
      </c>
      <c r="D55" s="49">
        <f aca="true" t="shared" si="8" ref="D55:E58">D56</f>
        <v>111800</v>
      </c>
      <c r="E55" s="49">
        <f t="shared" si="8"/>
        <v>84600</v>
      </c>
      <c r="F55" s="49">
        <f>F56</f>
        <v>27200</v>
      </c>
    </row>
    <row r="56" spans="1:6" ht="12.75" customHeight="1">
      <c r="A56" s="63" t="s">
        <v>226</v>
      </c>
      <c r="B56" s="33" t="s">
        <v>192</v>
      </c>
      <c r="C56" s="43" t="s">
        <v>51</v>
      </c>
      <c r="D56" s="49">
        <f t="shared" si="8"/>
        <v>111800</v>
      </c>
      <c r="E56" s="49">
        <f t="shared" si="8"/>
        <v>84600</v>
      </c>
      <c r="F56" s="49">
        <f>F57</f>
        <v>27200</v>
      </c>
    </row>
    <row r="57" spans="1:6" ht="12.75" customHeight="1">
      <c r="A57" s="64" t="s">
        <v>213</v>
      </c>
      <c r="B57" s="33" t="s">
        <v>192</v>
      </c>
      <c r="C57" s="43" t="s">
        <v>50</v>
      </c>
      <c r="D57" s="49">
        <f t="shared" si="8"/>
        <v>111800</v>
      </c>
      <c r="E57" s="49">
        <f t="shared" si="8"/>
        <v>84600</v>
      </c>
      <c r="F57" s="49">
        <f>F58</f>
        <v>27200</v>
      </c>
    </row>
    <row r="58" spans="1:6" ht="12.75" customHeight="1">
      <c r="A58" s="64" t="s">
        <v>23</v>
      </c>
      <c r="B58" s="33" t="s">
        <v>192</v>
      </c>
      <c r="C58" s="43" t="s">
        <v>49</v>
      </c>
      <c r="D58" s="49">
        <v>111800</v>
      </c>
      <c r="E58" s="49">
        <f t="shared" si="8"/>
        <v>84600</v>
      </c>
      <c r="F58" s="49">
        <f>F59</f>
        <v>27200</v>
      </c>
    </row>
    <row r="59" spans="1:6" ht="27.75" customHeight="1">
      <c r="A59" s="47" t="s">
        <v>24</v>
      </c>
      <c r="B59" s="33" t="s">
        <v>192</v>
      </c>
      <c r="C59" s="43" t="s">
        <v>48</v>
      </c>
      <c r="D59" s="49">
        <v>111800</v>
      </c>
      <c r="E59" s="49">
        <v>84600</v>
      </c>
      <c r="F59" s="49">
        <f>D59-E59</f>
        <v>27200</v>
      </c>
    </row>
    <row r="60" spans="1:6" ht="78" customHeight="1">
      <c r="A60" s="65" t="s">
        <v>369</v>
      </c>
      <c r="B60" s="33" t="s">
        <v>192</v>
      </c>
      <c r="C60" s="43" t="s">
        <v>131</v>
      </c>
      <c r="D60" s="49">
        <f>D61+D64</f>
        <v>10000</v>
      </c>
      <c r="E60" s="49">
        <f>E61+E64</f>
        <v>2937.69</v>
      </c>
      <c r="F60" s="49">
        <f>F61+F64</f>
        <v>7062.3099999999995</v>
      </c>
    </row>
    <row r="61" spans="1:6" ht="25.5" customHeight="1">
      <c r="A61" s="50" t="s">
        <v>255</v>
      </c>
      <c r="B61" s="33" t="s">
        <v>192</v>
      </c>
      <c r="C61" s="43" t="s">
        <v>134</v>
      </c>
      <c r="D61" s="49">
        <f aca="true" t="shared" si="9" ref="D61:F62">D62</f>
        <v>7800</v>
      </c>
      <c r="E61" s="49">
        <f t="shared" si="9"/>
        <v>2837.69</v>
      </c>
      <c r="F61" s="49">
        <f t="shared" si="9"/>
        <v>4962.3099999999995</v>
      </c>
    </row>
    <row r="62" spans="1:6" ht="18" customHeight="1">
      <c r="A62" s="46" t="s">
        <v>213</v>
      </c>
      <c r="B62" s="51" t="s">
        <v>192</v>
      </c>
      <c r="C62" s="43" t="s">
        <v>133</v>
      </c>
      <c r="D62" s="49">
        <f t="shared" si="9"/>
        <v>7800</v>
      </c>
      <c r="E62" s="49">
        <f t="shared" si="9"/>
        <v>2837.69</v>
      </c>
      <c r="F62" s="49">
        <f t="shared" si="9"/>
        <v>4962.3099999999995</v>
      </c>
    </row>
    <row r="63" spans="1:6" ht="14.25" customHeight="1">
      <c r="A63" s="47" t="s">
        <v>220</v>
      </c>
      <c r="B63" s="51" t="s">
        <v>192</v>
      </c>
      <c r="C63" s="43" t="s">
        <v>132</v>
      </c>
      <c r="D63" s="49">
        <v>7800</v>
      </c>
      <c r="E63" s="49">
        <v>2837.69</v>
      </c>
      <c r="F63" s="49">
        <f>D63-E63</f>
        <v>4962.3099999999995</v>
      </c>
    </row>
    <row r="64" spans="1:6" ht="24" customHeight="1">
      <c r="A64" s="50" t="s">
        <v>496</v>
      </c>
      <c r="B64" s="51" t="s">
        <v>192</v>
      </c>
      <c r="C64" s="43" t="s">
        <v>130</v>
      </c>
      <c r="D64" s="49">
        <f aca="true" t="shared" si="10" ref="D64:F65">D65</f>
        <v>2200</v>
      </c>
      <c r="E64" s="49">
        <f t="shared" si="10"/>
        <v>100</v>
      </c>
      <c r="F64" s="49">
        <f t="shared" si="10"/>
        <v>2100</v>
      </c>
    </row>
    <row r="65" spans="1:6" ht="24" customHeight="1">
      <c r="A65" s="46" t="s">
        <v>213</v>
      </c>
      <c r="B65" s="51" t="s">
        <v>192</v>
      </c>
      <c r="C65" s="43" t="s">
        <v>129</v>
      </c>
      <c r="D65" s="49">
        <f t="shared" si="10"/>
        <v>2200</v>
      </c>
      <c r="E65" s="49">
        <f t="shared" si="10"/>
        <v>100</v>
      </c>
      <c r="F65" s="49">
        <f t="shared" si="10"/>
        <v>2100</v>
      </c>
    </row>
    <row r="66" spans="1:6" ht="14.25" customHeight="1">
      <c r="A66" s="47" t="s">
        <v>220</v>
      </c>
      <c r="B66" s="51" t="s">
        <v>192</v>
      </c>
      <c r="C66" s="43" t="s">
        <v>128</v>
      </c>
      <c r="D66" s="49">
        <v>2200</v>
      </c>
      <c r="E66" s="49">
        <v>100</v>
      </c>
      <c r="F66" s="49">
        <f>D66-E66</f>
        <v>2100</v>
      </c>
    </row>
    <row r="67" spans="1:6" ht="68.25" customHeight="1">
      <c r="A67" s="47" t="s">
        <v>432</v>
      </c>
      <c r="B67" s="51" t="s">
        <v>192</v>
      </c>
      <c r="C67" s="43" t="s">
        <v>76</v>
      </c>
      <c r="D67" s="49">
        <f aca="true" t="shared" si="11" ref="D67:F71">D68</f>
        <v>48300</v>
      </c>
      <c r="E67" s="49">
        <f>E68</f>
        <v>33198</v>
      </c>
      <c r="F67" s="49">
        <f t="shared" si="11"/>
        <v>15102</v>
      </c>
    </row>
    <row r="68" spans="1:6" ht="83.25" customHeight="1">
      <c r="A68" s="47" t="s">
        <v>433</v>
      </c>
      <c r="B68" s="51" t="s">
        <v>192</v>
      </c>
      <c r="C68" s="43" t="s">
        <v>77</v>
      </c>
      <c r="D68" s="49">
        <f t="shared" si="11"/>
        <v>48300</v>
      </c>
      <c r="E68" s="49">
        <f t="shared" si="11"/>
        <v>33198</v>
      </c>
      <c r="F68" s="49">
        <f t="shared" si="11"/>
        <v>15102</v>
      </c>
    </row>
    <row r="69" spans="1:6" ht="35.25" customHeight="1">
      <c r="A69" s="46" t="s">
        <v>2</v>
      </c>
      <c r="B69" s="51" t="s">
        <v>192</v>
      </c>
      <c r="C69" s="43" t="s">
        <v>75</v>
      </c>
      <c r="D69" s="49">
        <f t="shared" si="11"/>
        <v>48300</v>
      </c>
      <c r="E69" s="49">
        <f t="shared" si="11"/>
        <v>33198</v>
      </c>
      <c r="F69" s="49">
        <f t="shared" si="11"/>
        <v>15102</v>
      </c>
    </row>
    <row r="70" spans="1:6" ht="14.25" customHeight="1">
      <c r="A70" s="47" t="s">
        <v>213</v>
      </c>
      <c r="B70" s="51" t="s">
        <v>192</v>
      </c>
      <c r="C70" s="43" t="s">
        <v>56</v>
      </c>
      <c r="D70" s="49">
        <f t="shared" si="11"/>
        <v>48300</v>
      </c>
      <c r="E70" s="49">
        <f t="shared" si="11"/>
        <v>33198</v>
      </c>
      <c r="F70" s="49">
        <f t="shared" si="11"/>
        <v>15102</v>
      </c>
    </row>
    <row r="71" spans="1:6" ht="14.25" customHeight="1">
      <c r="A71" s="47" t="s">
        <v>214</v>
      </c>
      <c r="B71" s="51" t="s">
        <v>192</v>
      </c>
      <c r="C71" s="43" t="s">
        <v>55</v>
      </c>
      <c r="D71" s="49">
        <f t="shared" si="11"/>
        <v>48300</v>
      </c>
      <c r="E71" s="49">
        <f>E72</f>
        <v>33198</v>
      </c>
      <c r="F71" s="49">
        <f t="shared" si="11"/>
        <v>15102</v>
      </c>
    </row>
    <row r="72" spans="1:6" ht="14.25" customHeight="1">
      <c r="A72" s="47" t="s">
        <v>219</v>
      </c>
      <c r="B72" s="51" t="s">
        <v>192</v>
      </c>
      <c r="C72" s="43" t="s">
        <v>54</v>
      </c>
      <c r="D72" s="49">
        <v>48300</v>
      </c>
      <c r="E72" s="49">
        <v>33198</v>
      </c>
      <c r="F72" s="49">
        <f>D72-E72</f>
        <v>15102</v>
      </c>
    </row>
    <row r="73" spans="1:6" ht="14.25" customHeight="1">
      <c r="A73" s="47" t="s">
        <v>110</v>
      </c>
      <c r="B73" s="51" t="s">
        <v>192</v>
      </c>
      <c r="C73" s="43" t="s">
        <v>115</v>
      </c>
      <c r="D73" s="49">
        <f>D74+D78+D83</f>
        <v>334800</v>
      </c>
      <c r="E73" s="49">
        <f>E74+E78+E83</f>
        <v>289775.76</v>
      </c>
      <c r="F73" s="49">
        <f>D73-E73</f>
        <v>45024.23999999999</v>
      </c>
    </row>
    <row r="74" spans="1:6" ht="68.25" customHeight="1">
      <c r="A74" s="47" t="s">
        <v>384</v>
      </c>
      <c r="B74" s="51" t="s">
        <v>192</v>
      </c>
      <c r="C74" s="43" t="s">
        <v>57</v>
      </c>
      <c r="D74" s="49">
        <f>D75</f>
        <v>10000</v>
      </c>
      <c r="E74" s="49">
        <f>E75</f>
        <v>10000</v>
      </c>
      <c r="F74" s="49" t="s">
        <v>285</v>
      </c>
    </row>
    <row r="75" spans="1:6" ht="14.25" customHeight="1">
      <c r="A75" s="47" t="s">
        <v>494</v>
      </c>
      <c r="B75" s="51" t="s">
        <v>192</v>
      </c>
      <c r="C75" s="43" t="s">
        <v>491</v>
      </c>
      <c r="D75" s="49">
        <f>D76</f>
        <v>10000</v>
      </c>
      <c r="E75" s="49">
        <f>E76</f>
        <v>10000</v>
      </c>
      <c r="F75" s="49" t="s">
        <v>285</v>
      </c>
    </row>
    <row r="76" spans="1:6" ht="14.25" customHeight="1">
      <c r="A76" s="47" t="s">
        <v>213</v>
      </c>
      <c r="B76" s="51" t="s">
        <v>192</v>
      </c>
      <c r="C76" s="43" t="s">
        <v>492</v>
      </c>
      <c r="D76" s="49">
        <v>10000</v>
      </c>
      <c r="E76" s="49">
        <f>E77</f>
        <v>10000</v>
      </c>
      <c r="F76" s="49" t="s">
        <v>285</v>
      </c>
    </row>
    <row r="77" spans="1:6" ht="14.25" customHeight="1">
      <c r="A77" s="47" t="s">
        <v>220</v>
      </c>
      <c r="B77" s="51" t="s">
        <v>192</v>
      </c>
      <c r="C77" s="43" t="s">
        <v>493</v>
      </c>
      <c r="D77" s="49">
        <v>10000</v>
      </c>
      <c r="E77" s="49">
        <v>10000</v>
      </c>
      <c r="F77" s="49" t="s">
        <v>285</v>
      </c>
    </row>
    <row r="78" spans="1:6" ht="80.25" customHeight="1">
      <c r="A78" s="46" t="s">
        <v>385</v>
      </c>
      <c r="B78" s="51"/>
      <c r="C78" s="43" t="s">
        <v>351</v>
      </c>
      <c r="D78" s="49">
        <f aca="true" t="shared" si="12" ref="D78:F81">D79</f>
        <v>269800</v>
      </c>
      <c r="E78" s="49">
        <f>E79</f>
        <v>224775.76</v>
      </c>
      <c r="F78" s="49">
        <f t="shared" si="12"/>
        <v>45024.23999999999</v>
      </c>
    </row>
    <row r="79" spans="1:6" ht="37.5" customHeight="1">
      <c r="A79" s="46" t="s">
        <v>2</v>
      </c>
      <c r="B79" s="51" t="s">
        <v>192</v>
      </c>
      <c r="C79" s="43" t="s">
        <v>350</v>
      </c>
      <c r="D79" s="49">
        <f t="shared" si="12"/>
        <v>269800</v>
      </c>
      <c r="E79" s="49">
        <f>E80</f>
        <v>224775.76</v>
      </c>
      <c r="F79" s="49">
        <f t="shared" si="12"/>
        <v>45024.23999999999</v>
      </c>
    </row>
    <row r="80" spans="1:6" ht="14.25" customHeight="1">
      <c r="A80" s="47" t="s">
        <v>213</v>
      </c>
      <c r="B80" s="51" t="s">
        <v>192</v>
      </c>
      <c r="C80" s="43" t="s">
        <v>349</v>
      </c>
      <c r="D80" s="49">
        <f t="shared" si="12"/>
        <v>269800</v>
      </c>
      <c r="E80" s="49">
        <f>E81</f>
        <v>224775.76</v>
      </c>
      <c r="F80" s="49">
        <f t="shared" si="12"/>
        <v>45024.23999999999</v>
      </c>
    </row>
    <row r="81" spans="1:6" ht="14.25" customHeight="1">
      <c r="A81" s="47" t="s">
        <v>214</v>
      </c>
      <c r="B81" s="51" t="s">
        <v>192</v>
      </c>
      <c r="C81" s="43" t="s">
        <v>348</v>
      </c>
      <c r="D81" s="49">
        <f t="shared" si="12"/>
        <v>269800</v>
      </c>
      <c r="E81" s="49">
        <f>E82</f>
        <v>224775.76</v>
      </c>
      <c r="F81" s="49">
        <f t="shared" si="12"/>
        <v>45024.23999999999</v>
      </c>
    </row>
    <row r="82" spans="1:6" ht="14.25" customHeight="1">
      <c r="A82" s="47" t="s">
        <v>219</v>
      </c>
      <c r="B82" s="51" t="s">
        <v>192</v>
      </c>
      <c r="C82" s="43" t="s">
        <v>347</v>
      </c>
      <c r="D82" s="49">
        <v>269800</v>
      </c>
      <c r="E82" s="49">
        <v>224775.76</v>
      </c>
      <c r="F82" s="49">
        <f>D82-E82</f>
        <v>45024.23999999999</v>
      </c>
    </row>
    <row r="83" spans="1:6" ht="60" customHeight="1">
      <c r="A83" s="47" t="s">
        <v>484</v>
      </c>
      <c r="B83" s="51" t="s">
        <v>192</v>
      </c>
      <c r="C83" s="43" t="s">
        <v>480</v>
      </c>
      <c r="D83" s="49">
        <f aca="true" t="shared" si="13" ref="D83:F85">D84</f>
        <v>55000</v>
      </c>
      <c r="E83" s="49">
        <f t="shared" si="13"/>
        <v>55000</v>
      </c>
      <c r="F83" s="49" t="str">
        <f t="shared" si="13"/>
        <v>-</v>
      </c>
    </row>
    <row r="84" spans="1:6" ht="14.25" customHeight="1">
      <c r="A84" s="47" t="s">
        <v>495</v>
      </c>
      <c r="B84" s="51" t="s">
        <v>192</v>
      </c>
      <c r="C84" s="43" t="s">
        <v>481</v>
      </c>
      <c r="D84" s="49">
        <f t="shared" si="13"/>
        <v>55000</v>
      </c>
      <c r="E84" s="49">
        <f t="shared" si="13"/>
        <v>55000</v>
      </c>
      <c r="F84" s="49" t="str">
        <f t="shared" si="13"/>
        <v>-</v>
      </c>
    </row>
    <row r="85" spans="1:6" ht="14.25" customHeight="1">
      <c r="A85" s="47" t="s">
        <v>213</v>
      </c>
      <c r="B85" s="51" t="s">
        <v>192</v>
      </c>
      <c r="C85" s="43" t="s">
        <v>482</v>
      </c>
      <c r="D85" s="49">
        <f t="shared" si="13"/>
        <v>55000</v>
      </c>
      <c r="E85" s="49">
        <f t="shared" si="13"/>
        <v>55000</v>
      </c>
      <c r="F85" s="49" t="str">
        <f t="shared" si="13"/>
        <v>-</v>
      </c>
    </row>
    <row r="86" spans="1:6" ht="14.25" customHeight="1">
      <c r="A86" s="47" t="s">
        <v>220</v>
      </c>
      <c r="B86" s="51" t="s">
        <v>192</v>
      </c>
      <c r="C86" s="43" t="s">
        <v>483</v>
      </c>
      <c r="D86" s="49">
        <v>55000</v>
      </c>
      <c r="E86" s="49">
        <v>55000</v>
      </c>
      <c r="F86" s="49" t="s">
        <v>285</v>
      </c>
    </row>
    <row r="87" spans="1:6" ht="20.25" customHeight="1">
      <c r="A87" s="47" t="s">
        <v>39</v>
      </c>
      <c r="B87" s="51" t="s">
        <v>192</v>
      </c>
      <c r="C87" s="43" t="s">
        <v>40</v>
      </c>
      <c r="D87" s="49">
        <f>D88</f>
        <v>148200</v>
      </c>
      <c r="E87" s="49">
        <f>E88</f>
        <v>99239.6</v>
      </c>
      <c r="F87" s="49">
        <f>F88</f>
        <v>48960.399999999994</v>
      </c>
    </row>
    <row r="88" spans="1:6" ht="14.25" customHeight="1">
      <c r="A88" s="47" t="s">
        <v>32</v>
      </c>
      <c r="B88" s="51" t="s">
        <v>192</v>
      </c>
      <c r="C88" s="43" t="s">
        <v>33</v>
      </c>
      <c r="D88" s="49">
        <f>D90</f>
        <v>148200</v>
      </c>
      <c r="E88" s="49">
        <f>E90</f>
        <v>99239.6</v>
      </c>
      <c r="F88" s="49">
        <f>F89</f>
        <v>48960.399999999994</v>
      </c>
    </row>
    <row r="89" spans="1:6" ht="14.25" customHeight="1">
      <c r="A89" s="47" t="s">
        <v>110</v>
      </c>
      <c r="B89" s="51" t="s">
        <v>192</v>
      </c>
      <c r="C89" s="43" t="s">
        <v>367</v>
      </c>
      <c r="D89" s="49">
        <f>D90</f>
        <v>148200</v>
      </c>
      <c r="E89" s="49">
        <f>E90</f>
        <v>99239.6</v>
      </c>
      <c r="F89" s="49">
        <f>F90</f>
        <v>48960.399999999994</v>
      </c>
    </row>
    <row r="90" spans="1:6" ht="72" customHeight="1">
      <c r="A90" s="65" t="s">
        <v>386</v>
      </c>
      <c r="B90" s="51" t="s">
        <v>192</v>
      </c>
      <c r="C90" s="43" t="s">
        <v>122</v>
      </c>
      <c r="D90" s="49">
        <f>D91</f>
        <v>148200</v>
      </c>
      <c r="E90" s="49">
        <f aca="true" t="shared" si="14" ref="D90:E92">E91</f>
        <v>99239.6</v>
      </c>
      <c r="F90" s="49">
        <f>D90-E90</f>
        <v>48960.399999999994</v>
      </c>
    </row>
    <row r="91" spans="1:7" ht="36" customHeight="1">
      <c r="A91" s="46" t="s">
        <v>428</v>
      </c>
      <c r="B91" s="51" t="s">
        <v>192</v>
      </c>
      <c r="C91" s="43" t="s">
        <v>127</v>
      </c>
      <c r="D91" s="49">
        <f t="shared" si="14"/>
        <v>148200</v>
      </c>
      <c r="E91" s="49">
        <f t="shared" si="14"/>
        <v>99239.6</v>
      </c>
      <c r="F91" s="49">
        <f>F92</f>
        <v>48960.399999999994</v>
      </c>
      <c r="G91" s="9"/>
    </row>
    <row r="92" spans="1:6" ht="13.5" customHeight="1">
      <c r="A92" s="46" t="s">
        <v>213</v>
      </c>
      <c r="B92" s="51" t="s">
        <v>192</v>
      </c>
      <c r="C92" s="43" t="s">
        <v>126</v>
      </c>
      <c r="D92" s="49">
        <f t="shared" si="14"/>
        <v>148200</v>
      </c>
      <c r="E92" s="49">
        <f t="shared" si="14"/>
        <v>99239.6</v>
      </c>
      <c r="F92" s="49">
        <f>F93</f>
        <v>48960.399999999994</v>
      </c>
    </row>
    <row r="93" spans="1:6" ht="21" customHeight="1">
      <c r="A93" s="46" t="s">
        <v>209</v>
      </c>
      <c r="B93" s="51" t="s">
        <v>192</v>
      </c>
      <c r="C93" s="43" t="s">
        <v>125</v>
      </c>
      <c r="D93" s="49">
        <f>D94+D95</f>
        <v>148200</v>
      </c>
      <c r="E93" s="49">
        <f>E94+E95</f>
        <v>99239.6</v>
      </c>
      <c r="F93" s="49">
        <f>D93-E93</f>
        <v>48960.399999999994</v>
      </c>
    </row>
    <row r="94" spans="1:6" ht="15.75" customHeight="1">
      <c r="A94" s="47" t="s">
        <v>210</v>
      </c>
      <c r="B94" s="51" t="s">
        <v>192</v>
      </c>
      <c r="C94" s="43" t="s">
        <v>124</v>
      </c>
      <c r="D94" s="49">
        <v>114700</v>
      </c>
      <c r="E94" s="49">
        <v>77941.69</v>
      </c>
      <c r="F94" s="49">
        <f>D94-E94</f>
        <v>36758.31</v>
      </c>
    </row>
    <row r="95" spans="1:6" ht="16.5" customHeight="1">
      <c r="A95" s="46" t="s">
        <v>212</v>
      </c>
      <c r="B95" s="33" t="s">
        <v>192</v>
      </c>
      <c r="C95" s="43" t="s">
        <v>123</v>
      </c>
      <c r="D95" s="49">
        <v>33500</v>
      </c>
      <c r="E95" s="49">
        <v>21297.91</v>
      </c>
      <c r="F95" s="49">
        <f>D95-E95</f>
        <v>12202.09</v>
      </c>
    </row>
    <row r="96" spans="1:6" ht="24.75" customHeight="1">
      <c r="A96" s="47" t="s">
        <v>42</v>
      </c>
      <c r="B96" s="33" t="s">
        <v>192</v>
      </c>
      <c r="C96" s="43" t="s">
        <v>41</v>
      </c>
      <c r="D96" s="49">
        <f>D97</f>
        <v>282600</v>
      </c>
      <c r="E96" s="49">
        <f>E97</f>
        <v>214783.18</v>
      </c>
      <c r="F96" s="49">
        <f>F97</f>
        <v>67816.82</v>
      </c>
    </row>
    <row r="97" spans="1:7" ht="36" customHeight="1">
      <c r="A97" s="47" t="s">
        <v>434</v>
      </c>
      <c r="B97" s="51" t="s">
        <v>192</v>
      </c>
      <c r="C97" s="43" t="s">
        <v>31</v>
      </c>
      <c r="D97" s="49">
        <f>D98+D103+D114</f>
        <v>282600</v>
      </c>
      <c r="E97" s="49">
        <f>E103+E114+E98</f>
        <v>214783.18</v>
      </c>
      <c r="F97" s="49">
        <f>D97-E97</f>
        <v>67816.82</v>
      </c>
      <c r="G97" s="9"/>
    </row>
    <row r="98" spans="1:6" ht="19.5" customHeight="1">
      <c r="A98" s="47" t="s">
        <v>436</v>
      </c>
      <c r="B98" s="51" t="s">
        <v>192</v>
      </c>
      <c r="C98" s="43" t="s">
        <v>420</v>
      </c>
      <c r="D98" s="49">
        <f aca="true" t="shared" si="15" ref="D98:F101">D99</f>
        <v>7200</v>
      </c>
      <c r="E98" s="49">
        <f t="shared" si="15"/>
        <v>7072.5</v>
      </c>
      <c r="F98" s="49">
        <f t="shared" si="15"/>
        <v>127.5</v>
      </c>
    </row>
    <row r="99" spans="1:6" ht="93" customHeight="1">
      <c r="A99" s="47" t="s">
        <v>421</v>
      </c>
      <c r="B99" s="51" t="s">
        <v>192</v>
      </c>
      <c r="C99" s="43" t="s">
        <v>422</v>
      </c>
      <c r="D99" s="49">
        <f t="shared" si="15"/>
        <v>7200</v>
      </c>
      <c r="E99" s="49">
        <f t="shared" si="15"/>
        <v>7072.5</v>
      </c>
      <c r="F99" s="49">
        <f t="shared" si="15"/>
        <v>127.5</v>
      </c>
    </row>
    <row r="100" spans="1:6" ht="37.5" customHeight="1">
      <c r="A100" s="46" t="s">
        <v>2</v>
      </c>
      <c r="B100" s="33" t="s">
        <v>192</v>
      </c>
      <c r="C100" s="43" t="s">
        <v>423</v>
      </c>
      <c r="D100" s="49">
        <f t="shared" si="15"/>
        <v>7200</v>
      </c>
      <c r="E100" s="49">
        <f t="shared" si="15"/>
        <v>7072.5</v>
      </c>
      <c r="F100" s="49">
        <f t="shared" si="15"/>
        <v>127.5</v>
      </c>
    </row>
    <row r="101" spans="1:6" ht="15.75" customHeight="1">
      <c r="A101" s="46" t="s">
        <v>221</v>
      </c>
      <c r="B101" s="33" t="s">
        <v>192</v>
      </c>
      <c r="C101" s="43" t="s">
        <v>535</v>
      </c>
      <c r="D101" s="49">
        <f t="shared" si="15"/>
        <v>7200</v>
      </c>
      <c r="E101" s="49">
        <f t="shared" si="15"/>
        <v>7072.5</v>
      </c>
      <c r="F101" s="49">
        <f t="shared" si="15"/>
        <v>127.5</v>
      </c>
    </row>
    <row r="102" spans="1:6" ht="18" customHeight="1">
      <c r="A102" s="46" t="s">
        <v>222</v>
      </c>
      <c r="B102" s="33" t="s">
        <v>192</v>
      </c>
      <c r="C102" s="43" t="s">
        <v>534</v>
      </c>
      <c r="D102" s="49">
        <v>7200</v>
      </c>
      <c r="E102" s="49">
        <v>7072.5</v>
      </c>
      <c r="F102" s="49">
        <f>D102-E102</f>
        <v>127.5</v>
      </c>
    </row>
    <row r="103" spans="1:6" ht="30.75" customHeight="1">
      <c r="A103" s="65" t="s">
        <v>437</v>
      </c>
      <c r="B103" s="51" t="s">
        <v>192</v>
      </c>
      <c r="C103" s="43" t="s">
        <v>370</v>
      </c>
      <c r="D103" s="49">
        <f>D104+D109</f>
        <v>262700</v>
      </c>
      <c r="E103" s="49">
        <f>E104+E109</f>
        <v>195010.68</v>
      </c>
      <c r="F103" s="49">
        <f>F104+F109</f>
        <v>67689.32</v>
      </c>
    </row>
    <row r="104" spans="1:6" ht="93.75" customHeight="1">
      <c r="A104" s="65" t="s">
        <v>426</v>
      </c>
      <c r="B104" s="33" t="s">
        <v>192</v>
      </c>
      <c r="C104" s="43" t="s">
        <v>121</v>
      </c>
      <c r="D104" s="49">
        <f aca="true" t="shared" si="16" ref="D104:F107">D105</f>
        <v>3700</v>
      </c>
      <c r="E104" s="49">
        <f>E105</f>
        <v>1510.68</v>
      </c>
      <c r="F104" s="49">
        <f t="shared" si="16"/>
        <v>2189.3199999999997</v>
      </c>
    </row>
    <row r="105" spans="1:6" ht="42.75" customHeight="1">
      <c r="A105" s="46" t="s">
        <v>2</v>
      </c>
      <c r="B105" s="33" t="s">
        <v>192</v>
      </c>
      <c r="C105" s="43" t="s">
        <v>120</v>
      </c>
      <c r="D105" s="49">
        <f t="shared" si="16"/>
        <v>3700</v>
      </c>
      <c r="E105" s="49">
        <f>E106</f>
        <v>1510.68</v>
      </c>
      <c r="F105" s="49">
        <f t="shared" si="16"/>
        <v>2189.3199999999997</v>
      </c>
    </row>
    <row r="106" spans="1:6" ht="24" customHeight="1">
      <c r="A106" s="46" t="s">
        <v>213</v>
      </c>
      <c r="B106" s="33" t="s">
        <v>192</v>
      </c>
      <c r="C106" s="43" t="s">
        <v>119</v>
      </c>
      <c r="D106" s="49">
        <f t="shared" si="16"/>
        <v>3700</v>
      </c>
      <c r="E106" s="49">
        <f>E107</f>
        <v>1510.68</v>
      </c>
      <c r="F106" s="49">
        <f t="shared" si="16"/>
        <v>2189.3199999999997</v>
      </c>
    </row>
    <row r="107" spans="1:6" ht="10.5" customHeight="1">
      <c r="A107" s="46" t="s">
        <v>117</v>
      </c>
      <c r="B107" s="33" t="s">
        <v>192</v>
      </c>
      <c r="C107" s="43" t="s">
        <v>118</v>
      </c>
      <c r="D107" s="49">
        <f t="shared" si="16"/>
        <v>3700</v>
      </c>
      <c r="E107" s="49">
        <f>E108</f>
        <v>1510.68</v>
      </c>
      <c r="F107" s="49">
        <f t="shared" si="16"/>
        <v>2189.3199999999997</v>
      </c>
    </row>
    <row r="108" spans="1:6" ht="14.25" customHeight="1">
      <c r="A108" s="46" t="s">
        <v>219</v>
      </c>
      <c r="B108" s="33" t="s">
        <v>192</v>
      </c>
      <c r="C108" s="43" t="s">
        <v>116</v>
      </c>
      <c r="D108" s="49">
        <v>3700</v>
      </c>
      <c r="E108" s="49">
        <v>1510.68</v>
      </c>
      <c r="F108" s="49">
        <f>D108-E108</f>
        <v>2189.3199999999997</v>
      </c>
    </row>
    <row r="109" spans="1:6" ht="150" customHeight="1">
      <c r="A109" s="65" t="s">
        <v>435</v>
      </c>
      <c r="B109" s="33" t="s">
        <v>192</v>
      </c>
      <c r="C109" s="43" t="s">
        <v>78</v>
      </c>
      <c r="D109" s="49">
        <f aca="true" t="shared" si="17" ref="D109:F112">D110</f>
        <v>259000</v>
      </c>
      <c r="E109" s="49">
        <f>E110</f>
        <v>193500</v>
      </c>
      <c r="F109" s="49">
        <f t="shared" si="17"/>
        <v>65500</v>
      </c>
    </row>
    <row r="110" spans="1:6" ht="15" customHeight="1">
      <c r="A110" s="63" t="s">
        <v>226</v>
      </c>
      <c r="B110" s="33" t="s">
        <v>192</v>
      </c>
      <c r="C110" s="43" t="s">
        <v>79</v>
      </c>
      <c r="D110" s="49">
        <f t="shared" si="17"/>
        <v>259000</v>
      </c>
      <c r="E110" s="49">
        <f>E111</f>
        <v>193500</v>
      </c>
      <c r="F110" s="49">
        <f t="shared" si="17"/>
        <v>65500</v>
      </c>
    </row>
    <row r="111" spans="1:6" ht="15" customHeight="1">
      <c r="A111" s="64" t="s">
        <v>213</v>
      </c>
      <c r="B111" s="33" t="s">
        <v>192</v>
      </c>
      <c r="C111" s="43" t="s">
        <v>80</v>
      </c>
      <c r="D111" s="49">
        <f t="shared" si="17"/>
        <v>259000</v>
      </c>
      <c r="E111" s="49">
        <f>E112</f>
        <v>193500</v>
      </c>
      <c r="F111" s="49">
        <f t="shared" si="17"/>
        <v>65500</v>
      </c>
    </row>
    <row r="112" spans="1:6" ht="25.5" customHeight="1">
      <c r="A112" s="64" t="s">
        <v>23</v>
      </c>
      <c r="B112" s="33" t="s">
        <v>192</v>
      </c>
      <c r="C112" s="43" t="s">
        <v>81</v>
      </c>
      <c r="D112" s="49">
        <f t="shared" si="17"/>
        <v>259000</v>
      </c>
      <c r="E112" s="49">
        <f>E113</f>
        <v>193500</v>
      </c>
      <c r="F112" s="49">
        <f t="shared" si="17"/>
        <v>65500</v>
      </c>
    </row>
    <row r="113" spans="1:6" ht="24.75" customHeight="1">
      <c r="A113" s="64" t="s">
        <v>24</v>
      </c>
      <c r="B113" s="33" t="s">
        <v>192</v>
      </c>
      <c r="C113" s="43" t="s">
        <v>82</v>
      </c>
      <c r="D113" s="49">
        <v>259000</v>
      </c>
      <c r="E113" s="49">
        <v>193500</v>
      </c>
      <c r="F113" s="49">
        <f>D113-E113</f>
        <v>65500</v>
      </c>
    </row>
    <row r="114" spans="1:6" ht="32.25" customHeight="1">
      <c r="A114" s="64" t="s">
        <v>438</v>
      </c>
      <c r="B114" s="33" t="s">
        <v>192</v>
      </c>
      <c r="C114" s="43" t="s">
        <v>372</v>
      </c>
      <c r="D114" s="49">
        <v>12700</v>
      </c>
      <c r="E114" s="49">
        <f>E115</f>
        <v>12700</v>
      </c>
      <c r="F114" s="49" t="str">
        <f>F115</f>
        <v>-</v>
      </c>
    </row>
    <row r="115" spans="1:6" ht="89.25" customHeight="1">
      <c r="A115" s="64" t="s">
        <v>371</v>
      </c>
      <c r="B115" s="33" t="s">
        <v>192</v>
      </c>
      <c r="C115" s="43" t="s">
        <v>22</v>
      </c>
      <c r="D115" s="49">
        <f aca="true" t="shared" si="18" ref="D115:F117">D116</f>
        <v>12700</v>
      </c>
      <c r="E115" s="49">
        <f>E116</f>
        <v>12700</v>
      </c>
      <c r="F115" s="49" t="str">
        <f t="shared" si="18"/>
        <v>-</v>
      </c>
    </row>
    <row r="116" spans="1:6" ht="22.5" customHeight="1">
      <c r="A116" s="46" t="s">
        <v>2</v>
      </c>
      <c r="B116" s="33" t="s">
        <v>192</v>
      </c>
      <c r="C116" s="43" t="s">
        <v>21</v>
      </c>
      <c r="D116" s="49">
        <f t="shared" si="18"/>
        <v>12700</v>
      </c>
      <c r="E116" s="49">
        <f>E117</f>
        <v>12700</v>
      </c>
      <c r="F116" s="49" t="str">
        <f t="shared" si="18"/>
        <v>-</v>
      </c>
    </row>
    <row r="117" spans="1:6" ht="18" customHeight="1">
      <c r="A117" s="46" t="s">
        <v>221</v>
      </c>
      <c r="B117" s="33" t="s">
        <v>192</v>
      </c>
      <c r="C117" s="43" t="s">
        <v>20</v>
      </c>
      <c r="D117" s="49">
        <f t="shared" si="18"/>
        <v>12700</v>
      </c>
      <c r="E117" s="49">
        <f>E118</f>
        <v>12700</v>
      </c>
      <c r="F117" s="49" t="str">
        <f t="shared" si="18"/>
        <v>-</v>
      </c>
    </row>
    <row r="118" spans="1:6" ht="15" customHeight="1">
      <c r="A118" s="46" t="s">
        <v>222</v>
      </c>
      <c r="B118" s="33" t="s">
        <v>192</v>
      </c>
      <c r="C118" s="43" t="s">
        <v>19</v>
      </c>
      <c r="D118" s="49">
        <v>12700</v>
      </c>
      <c r="E118" s="49">
        <v>12700</v>
      </c>
      <c r="F118" s="49" t="s">
        <v>285</v>
      </c>
    </row>
    <row r="119" spans="1:6" ht="15" customHeight="1">
      <c r="A119" s="47" t="s">
        <v>44</v>
      </c>
      <c r="B119" s="33" t="s">
        <v>192</v>
      </c>
      <c r="C119" s="43" t="s">
        <v>43</v>
      </c>
      <c r="D119" s="49">
        <f>D120</f>
        <v>3732800</v>
      </c>
      <c r="E119" s="49">
        <f aca="true" t="shared" si="19" ref="E119:E124">E120</f>
        <v>2026693.46</v>
      </c>
      <c r="F119" s="49">
        <f aca="true" t="shared" si="20" ref="F119:F125">D119-E119</f>
        <v>1706106.54</v>
      </c>
    </row>
    <row r="120" spans="1:6" ht="15" customHeight="1">
      <c r="A120" s="46" t="s">
        <v>30</v>
      </c>
      <c r="B120" s="33" t="s">
        <v>192</v>
      </c>
      <c r="C120" s="43" t="s">
        <v>29</v>
      </c>
      <c r="D120" s="49">
        <f>D121+D159</f>
        <v>3732800</v>
      </c>
      <c r="E120" s="49">
        <f>E121+E159</f>
        <v>2026693.46</v>
      </c>
      <c r="F120" s="49">
        <f t="shared" si="20"/>
        <v>1706106.54</v>
      </c>
    </row>
    <row r="121" spans="1:7" ht="40.5" customHeight="1">
      <c r="A121" s="46" t="s">
        <v>439</v>
      </c>
      <c r="B121" s="33" t="s">
        <v>192</v>
      </c>
      <c r="C121" s="43" t="s">
        <v>373</v>
      </c>
      <c r="D121" s="49">
        <f>D122+D128+D136+D141+D145+D150+D154</f>
        <v>3582800</v>
      </c>
      <c r="E121" s="49">
        <f>E122+E141+E150+E136+E154</f>
        <v>1878063.46</v>
      </c>
      <c r="F121" s="49">
        <f t="shared" si="20"/>
        <v>1704736.54</v>
      </c>
      <c r="G121" s="9"/>
    </row>
    <row r="122" spans="1:6" ht="91.5" customHeight="1">
      <c r="A122" s="46" t="s">
        <v>387</v>
      </c>
      <c r="B122" s="33" t="s">
        <v>192</v>
      </c>
      <c r="C122" s="43" t="s">
        <v>18</v>
      </c>
      <c r="D122" s="49">
        <f>D123</f>
        <v>2052200</v>
      </c>
      <c r="E122" s="49">
        <f t="shared" si="19"/>
        <v>851878.25</v>
      </c>
      <c r="F122" s="49">
        <f t="shared" si="20"/>
        <v>1200321.75</v>
      </c>
    </row>
    <row r="123" spans="1:6" ht="36" customHeight="1">
      <c r="A123" s="47" t="s">
        <v>2</v>
      </c>
      <c r="B123" s="33" t="s">
        <v>192</v>
      </c>
      <c r="C123" s="43" t="s">
        <v>17</v>
      </c>
      <c r="D123" s="49">
        <f>D124</f>
        <v>2052200</v>
      </c>
      <c r="E123" s="49">
        <f t="shared" si="19"/>
        <v>851878.25</v>
      </c>
      <c r="F123" s="49">
        <f t="shared" si="20"/>
        <v>1200321.75</v>
      </c>
    </row>
    <row r="124" spans="1:6" ht="15" customHeight="1">
      <c r="A124" s="47" t="s">
        <v>213</v>
      </c>
      <c r="B124" s="33" t="s">
        <v>192</v>
      </c>
      <c r="C124" s="43" t="s">
        <v>16</v>
      </c>
      <c r="D124" s="49">
        <f>D125</f>
        <v>2052200</v>
      </c>
      <c r="E124" s="49">
        <f t="shared" si="19"/>
        <v>851878.25</v>
      </c>
      <c r="F124" s="49">
        <f t="shared" si="20"/>
        <v>1200321.75</v>
      </c>
    </row>
    <row r="125" spans="1:6" ht="16.5" customHeight="1">
      <c r="A125" s="47" t="s">
        <v>214</v>
      </c>
      <c r="B125" s="33" t="s">
        <v>192</v>
      </c>
      <c r="C125" s="43" t="s">
        <v>15</v>
      </c>
      <c r="D125" s="49">
        <f>D126+D127</f>
        <v>2052200</v>
      </c>
      <c r="E125" s="49">
        <f>E126+E127</f>
        <v>851878.25</v>
      </c>
      <c r="F125" s="49">
        <f t="shared" si="20"/>
        <v>1200321.75</v>
      </c>
    </row>
    <row r="126" spans="1:6" ht="15" customHeight="1">
      <c r="A126" s="47" t="s">
        <v>218</v>
      </c>
      <c r="B126" s="33" t="s">
        <v>192</v>
      </c>
      <c r="C126" s="43" t="s">
        <v>14</v>
      </c>
      <c r="D126" s="49">
        <v>2044200</v>
      </c>
      <c r="E126" s="49">
        <v>844138.25</v>
      </c>
      <c r="F126" s="49">
        <f>D126-E126</f>
        <v>1200061.75</v>
      </c>
    </row>
    <row r="127" spans="1:6" ht="15" customHeight="1">
      <c r="A127" s="47" t="s">
        <v>219</v>
      </c>
      <c r="B127" s="33" t="s">
        <v>192</v>
      </c>
      <c r="C127" s="43" t="s">
        <v>497</v>
      </c>
      <c r="D127" s="49">
        <v>8000</v>
      </c>
      <c r="E127" s="49">
        <v>7740</v>
      </c>
      <c r="F127" s="49">
        <f>D127-E127</f>
        <v>260</v>
      </c>
    </row>
    <row r="128" spans="1:6" ht="72" customHeight="1">
      <c r="A128" s="47" t="s">
        <v>449</v>
      </c>
      <c r="B128" s="33" t="s">
        <v>192</v>
      </c>
      <c r="C128" s="43" t="s">
        <v>450</v>
      </c>
      <c r="D128" s="49">
        <f>D129+D133</f>
        <v>11200</v>
      </c>
      <c r="E128" s="49" t="s">
        <v>285</v>
      </c>
      <c r="F128" s="49">
        <f>F129+F133</f>
        <v>11200</v>
      </c>
    </row>
    <row r="129" spans="1:6" ht="37.5" customHeight="1">
      <c r="A129" s="47" t="s">
        <v>2</v>
      </c>
      <c r="B129" s="33" t="s">
        <v>192</v>
      </c>
      <c r="C129" s="43" t="s">
        <v>485</v>
      </c>
      <c r="D129" s="49">
        <f>D130</f>
        <v>5800</v>
      </c>
      <c r="E129" s="49" t="s">
        <v>285</v>
      </c>
      <c r="F129" s="49">
        <v>5800</v>
      </c>
    </row>
    <row r="130" spans="1:6" ht="18" customHeight="1">
      <c r="A130" s="47" t="s">
        <v>213</v>
      </c>
      <c r="B130" s="33" t="s">
        <v>192</v>
      </c>
      <c r="C130" s="43" t="s">
        <v>486</v>
      </c>
      <c r="D130" s="49">
        <f>D131</f>
        <v>5800</v>
      </c>
      <c r="E130" s="49" t="s">
        <v>285</v>
      </c>
      <c r="F130" s="49">
        <v>5800</v>
      </c>
    </row>
    <row r="131" spans="1:6" ht="19.5" customHeight="1">
      <c r="A131" s="47" t="s">
        <v>214</v>
      </c>
      <c r="B131" s="33" t="s">
        <v>192</v>
      </c>
      <c r="C131" s="43" t="s">
        <v>487</v>
      </c>
      <c r="D131" s="49">
        <f>D132</f>
        <v>5800</v>
      </c>
      <c r="E131" s="49" t="s">
        <v>285</v>
      </c>
      <c r="F131" s="49">
        <v>5800</v>
      </c>
    </row>
    <row r="132" spans="1:6" ht="20.25" customHeight="1">
      <c r="A132" s="47" t="s">
        <v>219</v>
      </c>
      <c r="B132" s="33" t="s">
        <v>192</v>
      </c>
      <c r="C132" s="43" t="s">
        <v>488</v>
      </c>
      <c r="D132" s="49">
        <v>5800</v>
      </c>
      <c r="E132" s="49" t="s">
        <v>285</v>
      </c>
      <c r="F132" s="49">
        <v>5800</v>
      </c>
    </row>
    <row r="133" spans="1:6" ht="36" customHeight="1">
      <c r="A133" s="47" t="s">
        <v>444</v>
      </c>
      <c r="B133" s="33" t="s">
        <v>192</v>
      </c>
      <c r="C133" s="43" t="s">
        <v>445</v>
      </c>
      <c r="D133" s="49">
        <f>D134</f>
        <v>5400</v>
      </c>
      <c r="E133" s="49" t="s">
        <v>285</v>
      </c>
      <c r="F133" s="49">
        <f>F134</f>
        <v>5400</v>
      </c>
    </row>
    <row r="134" spans="1:6" ht="15" customHeight="1">
      <c r="A134" s="47" t="s">
        <v>221</v>
      </c>
      <c r="B134" s="33" t="s">
        <v>192</v>
      </c>
      <c r="C134" s="43" t="s">
        <v>446</v>
      </c>
      <c r="D134" s="49">
        <f>D135</f>
        <v>5400</v>
      </c>
      <c r="E134" s="49" t="s">
        <v>285</v>
      </c>
      <c r="F134" s="49">
        <f>F135</f>
        <v>5400</v>
      </c>
    </row>
    <row r="135" spans="1:6" ht="15" customHeight="1">
      <c r="A135" s="47" t="s">
        <v>447</v>
      </c>
      <c r="B135" s="33" t="s">
        <v>192</v>
      </c>
      <c r="C135" s="43" t="s">
        <v>448</v>
      </c>
      <c r="D135" s="49">
        <v>5400</v>
      </c>
      <c r="E135" s="49" t="s">
        <v>285</v>
      </c>
      <c r="F135" s="49">
        <v>5400</v>
      </c>
    </row>
    <row r="136" spans="1:6" ht="100.5" customHeight="1">
      <c r="A136" s="86" t="s">
        <v>388</v>
      </c>
      <c r="B136" s="33" t="s">
        <v>192</v>
      </c>
      <c r="C136" s="43" t="s">
        <v>13</v>
      </c>
      <c r="D136" s="49">
        <f aca="true" t="shared" si="21" ref="D136:F139">D137</f>
        <v>3000</v>
      </c>
      <c r="E136" s="49">
        <f>E137</f>
        <v>2941</v>
      </c>
      <c r="F136" s="49">
        <f t="shared" si="21"/>
        <v>59</v>
      </c>
    </row>
    <row r="137" spans="1:6" ht="42" customHeight="1">
      <c r="A137" s="47" t="s">
        <v>2</v>
      </c>
      <c r="B137" s="33" t="s">
        <v>192</v>
      </c>
      <c r="C137" s="43" t="s">
        <v>12</v>
      </c>
      <c r="D137" s="49">
        <f t="shared" si="21"/>
        <v>3000</v>
      </c>
      <c r="E137" s="49">
        <f>E138</f>
        <v>2941</v>
      </c>
      <c r="F137" s="49">
        <f t="shared" si="21"/>
        <v>59</v>
      </c>
    </row>
    <row r="138" spans="1:6" ht="15" customHeight="1">
      <c r="A138" s="47" t="s">
        <v>213</v>
      </c>
      <c r="B138" s="33" t="s">
        <v>192</v>
      </c>
      <c r="C138" s="43" t="s">
        <v>11</v>
      </c>
      <c r="D138" s="49">
        <f t="shared" si="21"/>
        <v>3000</v>
      </c>
      <c r="E138" s="49">
        <f>E139</f>
        <v>2941</v>
      </c>
      <c r="F138" s="49">
        <f t="shared" si="21"/>
        <v>59</v>
      </c>
    </row>
    <row r="139" spans="1:6" ht="15" customHeight="1">
      <c r="A139" s="47" t="s">
        <v>214</v>
      </c>
      <c r="B139" s="33" t="s">
        <v>192</v>
      </c>
      <c r="C139" s="43" t="s">
        <v>10</v>
      </c>
      <c r="D139" s="49">
        <f t="shared" si="21"/>
        <v>3000</v>
      </c>
      <c r="E139" s="49">
        <f>E140</f>
        <v>2941</v>
      </c>
      <c r="F139" s="49">
        <f t="shared" si="21"/>
        <v>59</v>
      </c>
    </row>
    <row r="140" spans="1:6" ht="15" customHeight="1">
      <c r="A140" s="47" t="s">
        <v>218</v>
      </c>
      <c r="B140" s="33" t="s">
        <v>192</v>
      </c>
      <c r="C140" s="43" t="s">
        <v>9</v>
      </c>
      <c r="D140" s="49">
        <v>3000</v>
      </c>
      <c r="E140" s="49">
        <v>2941</v>
      </c>
      <c r="F140" s="49">
        <f>D140-E140</f>
        <v>59</v>
      </c>
    </row>
    <row r="141" spans="1:6" ht="96" customHeight="1">
      <c r="A141" s="47" t="s">
        <v>451</v>
      </c>
      <c r="B141" s="33" t="s">
        <v>192</v>
      </c>
      <c r="C141" s="43" t="s">
        <v>452</v>
      </c>
      <c r="D141" s="49">
        <v>1296400</v>
      </c>
      <c r="E141" s="49">
        <f aca="true" t="shared" si="22" ref="E141:F143">E142</f>
        <v>990634.01</v>
      </c>
      <c r="F141" s="49">
        <f t="shared" si="22"/>
        <v>305765.99</v>
      </c>
    </row>
    <row r="142" spans="1:6" ht="33.75" customHeight="1">
      <c r="A142" s="47" t="s">
        <v>444</v>
      </c>
      <c r="B142" s="33" t="s">
        <v>192</v>
      </c>
      <c r="C142" s="43" t="s">
        <v>453</v>
      </c>
      <c r="D142" s="49">
        <v>1296400</v>
      </c>
      <c r="E142" s="49">
        <f t="shared" si="22"/>
        <v>990634.01</v>
      </c>
      <c r="F142" s="49">
        <f t="shared" si="22"/>
        <v>305765.99</v>
      </c>
    </row>
    <row r="143" spans="1:6" ht="15" customHeight="1">
      <c r="A143" s="47" t="s">
        <v>221</v>
      </c>
      <c r="B143" s="33" t="s">
        <v>192</v>
      </c>
      <c r="C143" s="43" t="s">
        <v>454</v>
      </c>
      <c r="D143" s="49">
        <v>1296400</v>
      </c>
      <c r="E143" s="49">
        <f t="shared" si="22"/>
        <v>990634.01</v>
      </c>
      <c r="F143" s="49">
        <f t="shared" si="22"/>
        <v>305765.99</v>
      </c>
    </row>
    <row r="144" spans="1:6" ht="15" customHeight="1">
      <c r="A144" s="47" t="s">
        <v>447</v>
      </c>
      <c r="B144" s="33" t="s">
        <v>192</v>
      </c>
      <c r="C144" s="43" t="s">
        <v>455</v>
      </c>
      <c r="D144" s="49">
        <v>1296400</v>
      </c>
      <c r="E144" s="49">
        <v>990634.01</v>
      </c>
      <c r="F144" s="49">
        <f>D144-E144</f>
        <v>305765.99</v>
      </c>
    </row>
    <row r="145" spans="1:6" ht="75" customHeight="1">
      <c r="A145" s="47" t="s">
        <v>389</v>
      </c>
      <c r="B145" s="33" t="s">
        <v>192</v>
      </c>
      <c r="C145" s="43" t="s">
        <v>8</v>
      </c>
      <c r="D145" s="49">
        <f aca="true" t="shared" si="23" ref="D145:F147">D146</f>
        <v>167100</v>
      </c>
      <c r="E145" s="49" t="s">
        <v>285</v>
      </c>
      <c r="F145" s="49">
        <f t="shared" si="23"/>
        <v>167100</v>
      </c>
    </row>
    <row r="146" spans="1:6" ht="33" customHeight="1">
      <c r="A146" s="47" t="s">
        <v>2</v>
      </c>
      <c r="B146" s="33" t="s">
        <v>192</v>
      </c>
      <c r="C146" s="43" t="s">
        <v>7</v>
      </c>
      <c r="D146" s="49">
        <f t="shared" si="23"/>
        <v>167100</v>
      </c>
      <c r="E146" s="49" t="s">
        <v>285</v>
      </c>
      <c r="F146" s="49">
        <f t="shared" si="23"/>
        <v>167100</v>
      </c>
    </row>
    <row r="147" spans="1:6" ht="15" customHeight="1">
      <c r="A147" s="47" t="s">
        <v>213</v>
      </c>
      <c r="B147" s="33" t="s">
        <v>192</v>
      </c>
      <c r="C147" s="43" t="s">
        <v>6</v>
      </c>
      <c r="D147" s="49">
        <f t="shared" si="23"/>
        <v>167100</v>
      </c>
      <c r="E147" s="49" t="s">
        <v>285</v>
      </c>
      <c r="F147" s="49">
        <f t="shared" si="23"/>
        <v>167100</v>
      </c>
    </row>
    <row r="148" spans="1:6" ht="15" customHeight="1">
      <c r="A148" s="47" t="s">
        <v>214</v>
      </c>
      <c r="B148" s="33" t="s">
        <v>192</v>
      </c>
      <c r="C148" s="43" t="s">
        <v>5</v>
      </c>
      <c r="D148" s="49">
        <f>D149</f>
        <v>167100</v>
      </c>
      <c r="E148" s="49" t="s">
        <v>285</v>
      </c>
      <c r="F148" s="49">
        <f>F149</f>
        <v>167100</v>
      </c>
    </row>
    <row r="149" spans="1:6" ht="15" customHeight="1">
      <c r="A149" s="47" t="s">
        <v>224</v>
      </c>
      <c r="B149" s="33" t="s">
        <v>192</v>
      </c>
      <c r="C149" s="43" t="s">
        <v>4</v>
      </c>
      <c r="D149" s="49">
        <v>167100</v>
      </c>
      <c r="E149" s="49" t="s">
        <v>285</v>
      </c>
      <c r="F149" s="49">
        <v>167100</v>
      </c>
    </row>
    <row r="150" spans="1:6" ht="102" customHeight="1">
      <c r="A150" s="47" t="s">
        <v>456</v>
      </c>
      <c r="B150" s="33" t="s">
        <v>192</v>
      </c>
      <c r="C150" s="43" t="s">
        <v>457</v>
      </c>
      <c r="D150" s="49">
        <v>41900</v>
      </c>
      <c r="E150" s="49">
        <f>E151</f>
        <v>21610.2</v>
      </c>
      <c r="F150" s="49">
        <f>D150-E150</f>
        <v>20289.8</v>
      </c>
    </row>
    <row r="151" spans="1:6" ht="36.75" customHeight="1">
      <c r="A151" s="47" t="s">
        <v>444</v>
      </c>
      <c r="B151" s="33" t="s">
        <v>192</v>
      </c>
      <c r="C151" s="43" t="s">
        <v>458</v>
      </c>
      <c r="D151" s="49">
        <v>41900</v>
      </c>
      <c r="E151" s="49">
        <f>E152</f>
        <v>21610.2</v>
      </c>
      <c r="F151" s="49">
        <f>D151-E151</f>
        <v>20289.8</v>
      </c>
    </row>
    <row r="152" spans="1:6" ht="15" customHeight="1">
      <c r="A152" s="47" t="s">
        <v>221</v>
      </c>
      <c r="B152" s="33" t="s">
        <v>192</v>
      </c>
      <c r="C152" s="43" t="s">
        <v>459</v>
      </c>
      <c r="D152" s="49">
        <v>41900</v>
      </c>
      <c r="E152" s="49">
        <f>E153</f>
        <v>21610.2</v>
      </c>
      <c r="F152" s="49">
        <f>D152-E152</f>
        <v>20289.8</v>
      </c>
    </row>
    <row r="153" spans="1:6" ht="15" customHeight="1">
      <c r="A153" s="47" t="s">
        <v>447</v>
      </c>
      <c r="B153" s="33" t="s">
        <v>192</v>
      </c>
      <c r="C153" s="43" t="s">
        <v>460</v>
      </c>
      <c r="D153" s="49">
        <v>41900</v>
      </c>
      <c r="E153" s="49">
        <v>21610.2</v>
      </c>
      <c r="F153" s="49">
        <f>D153-E153</f>
        <v>20289.8</v>
      </c>
    </row>
    <row r="154" spans="1:6" ht="123" customHeight="1">
      <c r="A154" s="86" t="s">
        <v>390</v>
      </c>
      <c r="B154" s="33" t="s">
        <v>192</v>
      </c>
      <c r="C154" s="43" t="s">
        <v>101</v>
      </c>
      <c r="D154" s="49">
        <f aca="true" t="shared" si="24" ref="D154:F155">D155</f>
        <v>11000</v>
      </c>
      <c r="E154" s="49">
        <f t="shared" si="24"/>
        <v>11000</v>
      </c>
      <c r="F154" s="49" t="str">
        <f t="shared" si="24"/>
        <v>-</v>
      </c>
    </row>
    <row r="155" spans="1:6" ht="36" customHeight="1">
      <c r="A155" s="47" t="s">
        <v>2</v>
      </c>
      <c r="B155" s="33" t="s">
        <v>192</v>
      </c>
      <c r="C155" s="43" t="s">
        <v>102</v>
      </c>
      <c r="D155" s="49">
        <f t="shared" si="24"/>
        <v>11000</v>
      </c>
      <c r="E155" s="49">
        <f t="shared" si="24"/>
        <v>11000</v>
      </c>
      <c r="F155" s="49" t="str">
        <f t="shared" si="24"/>
        <v>-</v>
      </c>
    </row>
    <row r="156" spans="1:6" ht="15" customHeight="1">
      <c r="A156" s="47" t="s">
        <v>213</v>
      </c>
      <c r="B156" s="33" t="s">
        <v>192</v>
      </c>
      <c r="C156" s="43" t="s">
        <v>103</v>
      </c>
      <c r="D156" s="49">
        <f aca="true" t="shared" si="25" ref="D156:F157">D157</f>
        <v>11000</v>
      </c>
      <c r="E156" s="49">
        <f>E157</f>
        <v>11000</v>
      </c>
      <c r="F156" s="49" t="str">
        <f t="shared" si="25"/>
        <v>-</v>
      </c>
    </row>
    <row r="157" spans="1:6" ht="15" customHeight="1">
      <c r="A157" s="47" t="s">
        <v>214</v>
      </c>
      <c r="B157" s="33" t="s">
        <v>192</v>
      </c>
      <c r="C157" s="43" t="s">
        <v>104</v>
      </c>
      <c r="D157" s="49">
        <f t="shared" si="25"/>
        <v>11000</v>
      </c>
      <c r="E157" s="49">
        <f>E158</f>
        <v>11000</v>
      </c>
      <c r="F157" s="49" t="str">
        <f t="shared" si="25"/>
        <v>-</v>
      </c>
    </row>
    <row r="158" spans="1:6" ht="21" customHeight="1">
      <c r="A158" s="47" t="s">
        <v>218</v>
      </c>
      <c r="B158" s="33" t="s">
        <v>192</v>
      </c>
      <c r="C158" s="43" t="s">
        <v>105</v>
      </c>
      <c r="D158" s="49">
        <v>11000</v>
      </c>
      <c r="E158" s="49">
        <v>11000</v>
      </c>
      <c r="F158" s="49" t="s">
        <v>285</v>
      </c>
    </row>
    <row r="159" spans="1:6" ht="33.75" customHeight="1">
      <c r="A159" s="46" t="s">
        <v>515</v>
      </c>
      <c r="B159" s="33" t="s">
        <v>192</v>
      </c>
      <c r="C159" s="43" t="s">
        <v>516</v>
      </c>
      <c r="D159" s="49">
        <v>150000</v>
      </c>
      <c r="E159" s="49">
        <f aca="true" t="shared" si="26" ref="E159:F163">E160</f>
        <v>148630</v>
      </c>
      <c r="F159" s="49">
        <f t="shared" si="26"/>
        <v>1370</v>
      </c>
    </row>
    <row r="160" spans="1:6" ht="77.25" customHeight="1">
      <c r="A160" s="47" t="s">
        <v>514</v>
      </c>
      <c r="B160" s="33" t="s">
        <v>192</v>
      </c>
      <c r="C160" s="43" t="s">
        <v>517</v>
      </c>
      <c r="D160" s="49">
        <v>150000</v>
      </c>
      <c r="E160" s="49">
        <f t="shared" si="26"/>
        <v>148630</v>
      </c>
      <c r="F160" s="49">
        <f t="shared" si="26"/>
        <v>1370</v>
      </c>
    </row>
    <row r="161" spans="1:6" ht="39" customHeight="1">
      <c r="A161" s="47" t="s">
        <v>2</v>
      </c>
      <c r="B161" s="33" t="s">
        <v>192</v>
      </c>
      <c r="C161" s="43" t="s">
        <v>518</v>
      </c>
      <c r="D161" s="49">
        <v>150000</v>
      </c>
      <c r="E161" s="49">
        <f t="shared" si="26"/>
        <v>148630</v>
      </c>
      <c r="F161" s="49">
        <f t="shared" si="26"/>
        <v>1370</v>
      </c>
    </row>
    <row r="162" spans="1:6" ht="21" customHeight="1">
      <c r="A162" s="47" t="s">
        <v>213</v>
      </c>
      <c r="B162" s="33" t="s">
        <v>192</v>
      </c>
      <c r="C162" s="43" t="s">
        <v>519</v>
      </c>
      <c r="D162" s="49">
        <v>150000</v>
      </c>
      <c r="E162" s="49">
        <f t="shared" si="26"/>
        <v>148630</v>
      </c>
      <c r="F162" s="49">
        <f t="shared" si="26"/>
        <v>1370</v>
      </c>
    </row>
    <row r="163" spans="1:6" ht="21" customHeight="1">
      <c r="A163" s="47" t="s">
        <v>214</v>
      </c>
      <c r="B163" s="33" t="s">
        <v>192</v>
      </c>
      <c r="C163" s="43" t="s">
        <v>520</v>
      </c>
      <c r="D163" s="49">
        <v>150000</v>
      </c>
      <c r="E163" s="49">
        <f t="shared" si="26"/>
        <v>148630</v>
      </c>
      <c r="F163" s="49">
        <f t="shared" si="26"/>
        <v>1370</v>
      </c>
    </row>
    <row r="164" spans="1:6" ht="21" customHeight="1">
      <c r="A164" s="47" t="s">
        <v>218</v>
      </c>
      <c r="B164" s="33" t="s">
        <v>192</v>
      </c>
      <c r="C164" s="43" t="s">
        <v>521</v>
      </c>
      <c r="D164" s="49">
        <v>150000</v>
      </c>
      <c r="E164" s="49">
        <v>148630</v>
      </c>
      <c r="F164" s="49">
        <f>D164-E164</f>
        <v>1370</v>
      </c>
    </row>
    <row r="165" spans="1:7" ht="21" customHeight="1">
      <c r="A165" s="47" t="s">
        <v>45</v>
      </c>
      <c r="B165" s="51" t="s">
        <v>192</v>
      </c>
      <c r="C165" s="43" t="s">
        <v>391</v>
      </c>
      <c r="D165" s="49">
        <f>D166+D173+D196</f>
        <v>3957700</v>
      </c>
      <c r="E165" s="49">
        <f>E166+E173+E196</f>
        <v>2388328.0500000003</v>
      </c>
      <c r="F165" s="49">
        <f>F166+F173+F196</f>
        <v>1569371.9499999997</v>
      </c>
      <c r="G165" s="9"/>
    </row>
    <row r="166" spans="1:6" ht="21" customHeight="1">
      <c r="A166" s="47" t="s">
        <v>392</v>
      </c>
      <c r="B166" s="51" t="s">
        <v>192</v>
      </c>
      <c r="C166" s="43" t="s">
        <v>393</v>
      </c>
      <c r="D166" s="49">
        <f aca="true" t="shared" si="27" ref="D166:F167">D167</f>
        <v>181500</v>
      </c>
      <c r="E166" s="49">
        <f t="shared" si="27"/>
        <v>148669.38</v>
      </c>
      <c r="F166" s="49">
        <f t="shared" si="27"/>
        <v>32830.619999999995</v>
      </c>
    </row>
    <row r="167" spans="1:6" ht="36.75" customHeight="1">
      <c r="A167" s="47" t="s">
        <v>374</v>
      </c>
      <c r="B167" s="51" t="s">
        <v>192</v>
      </c>
      <c r="C167" s="43" t="s">
        <v>424</v>
      </c>
      <c r="D167" s="49">
        <f t="shared" si="27"/>
        <v>181500</v>
      </c>
      <c r="E167" s="49">
        <f t="shared" si="27"/>
        <v>148669.38</v>
      </c>
      <c r="F167" s="49">
        <f t="shared" si="27"/>
        <v>32830.619999999995</v>
      </c>
    </row>
    <row r="168" spans="1:6" ht="89.25" customHeight="1">
      <c r="A168" s="84" t="s">
        <v>394</v>
      </c>
      <c r="B168" s="51" t="s">
        <v>192</v>
      </c>
      <c r="C168" s="43" t="s">
        <v>395</v>
      </c>
      <c r="D168" s="49">
        <f>D169</f>
        <v>181500</v>
      </c>
      <c r="E168" s="49">
        <f aca="true" t="shared" si="28" ref="E168:F171">E169</f>
        <v>148669.38</v>
      </c>
      <c r="F168" s="49">
        <f t="shared" si="28"/>
        <v>32830.619999999995</v>
      </c>
    </row>
    <row r="169" spans="1:6" ht="35.25" customHeight="1">
      <c r="A169" s="84" t="s">
        <v>462</v>
      </c>
      <c r="B169" s="51" t="s">
        <v>192</v>
      </c>
      <c r="C169" s="43" t="s">
        <v>461</v>
      </c>
      <c r="D169" s="49">
        <f>D170</f>
        <v>181500</v>
      </c>
      <c r="E169" s="49">
        <f t="shared" si="28"/>
        <v>148669.38</v>
      </c>
      <c r="F169" s="49">
        <f t="shared" si="28"/>
        <v>32830.619999999995</v>
      </c>
    </row>
    <row r="170" spans="1:6" ht="17.25" customHeight="1">
      <c r="A170" s="84" t="s">
        <v>213</v>
      </c>
      <c r="B170" s="51" t="s">
        <v>192</v>
      </c>
      <c r="C170" s="43" t="s">
        <v>463</v>
      </c>
      <c r="D170" s="49">
        <f>D171</f>
        <v>181500</v>
      </c>
      <c r="E170" s="49">
        <f t="shared" si="28"/>
        <v>148669.38</v>
      </c>
      <c r="F170" s="49">
        <f t="shared" si="28"/>
        <v>32830.619999999995</v>
      </c>
    </row>
    <row r="171" spans="1:6" ht="16.5" customHeight="1">
      <c r="A171" s="84" t="s">
        <v>214</v>
      </c>
      <c r="B171" s="51" t="s">
        <v>192</v>
      </c>
      <c r="C171" s="43" t="s">
        <v>464</v>
      </c>
      <c r="D171" s="49">
        <f>D172</f>
        <v>181500</v>
      </c>
      <c r="E171" s="49">
        <f t="shared" si="28"/>
        <v>148669.38</v>
      </c>
      <c r="F171" s="49">
        <f t="shared" si="28"/>
        <v>32830.619999999995</v>
      </c>
    </row>
    <row r="172" spans="1:6" ht="21" customHeight="1">
      <c r="A172" s="84" t="s">
        <v>218</v>
      </c>
      <c r="B172" s="51" t="s">
        <v>192</v>
      </c>
      <c r="C172" s="43" t="s">
        <v>465</v>
      </c>
      <c r="D172" s="49">
        <v>181500</v>
      </c>
      <c r="E172" s="49">
        <v>148669.38</v>
      </c>
      <c r="F172" s="49">
        <f>D172-E172</f>
        <v>32830.619999999995</v>
      </c>
    </row>
    <row r="173" spans="1:6" ht="21" customHeight="1">
      <c r="A173" s="47" t="s">
        <v>27</v>
      </c>
      <c r="B173" s="33" t="s">
        <v>192</v>
      </c>
      <c r="C173" s="43" t="s">
        <v>28</v>
      </c>
      <c r="D173" s="49">
        <f>D174</f>
        <v>893200</v>
      </c>
      <c r="E173" s="49">
        <f>E174</f>
        <v>83969.76000000001</v>
      </c>
      <c r="F173" s="49">
        <f>D173-E173</f>
        <v>809230.24</v>
      </c>
    </row>
    <row r="174" spans="1:6" ht="39" customHeight="1">
      <c r="A174" s="47" t="s">
        <v>374</v>
      </c>
      <c r="B174" s="33" t="s">
        <v>192</v>
      </c>
      <c r="C174" s="43" t="s">
        <v>375</v>
      </c>
      <c r="D174" s="49">
        <f>D175+D181+D186+D191</f>
        <v>893200</v>
      </c>
      <c r="E174" s="49">
        <f>E181+E186+E175</f>
        <v>83969.76000000001</v>
      </c>
      <c r="F174" s="49">
        <f>D174-E174</f>
        <v>809230.24</v>
      </c>
    </row>
    <row r="175" spans="1:6" ht="96" customHeight="1">
      <c r="A175" s="47" t="s">
        <v>396</v>
      </c>
      <c r="B175" s="33" t="s">
        <v>192</v>
      </c>
      <c r="C175" s="43" t="s">
        <v>112</v>
      </c>
      <c r="D175" s="49">
        <f>D176</f>
        <v>731500</v>
      </c>
      <c r="E175" s="49">
        <f>E176</f>
        <v>37717</v>
      </c>
      <c r="F175" s="49">
        <f>F176</f>
        <v>693783</v>
      </c>
    </row>
    <row r="176" spans="1:6" ht="36" customHeight="1">
      <c r="A176" s="47" t="s">
        <v>2</v>
      </c>
      <c r="B176" s="33" t="s">
        <v>192</v>
      </c>
      <c r="C176" s="43" t="s">
        <v>111</v>
      </c>
      <c r="D176" s="49">
        <f>D178</f>
        <v>731500</v>
      </c>
      <c r="E176" s="49">
        <f>E178</f>
        <v>37717</v>
      </c>
      <c r="F176" s="49">
        <f>F178</f>
        <v>693783</v>
      </c>
    </row>
    <row r="177" spans="1:6" ht="22.5" customHeight="1">
      <c r="A177" s="47" t="s">
        <v>213</v>
      </c>
      <c r="B177" s="33" t="s">
        <v>192</v>
      </c>
      <c r="C177" s="43" t="s">
        <v>541</v>
      </c>
      <c r="D177" s="49">
        <f>D178</f>
        <v>731500</v>
      </c>
      <c r="E177" s="49">
        <f>E178</f>
        <v>37717</v>
      </c>
      <c r="F177" s="49">
        <f>F178</f>
        <v>693783</v>
      </c>
    </row>
    <row r="178" spans="1:6" ht="15" customHeight="1">
      <c r="A178" s="47" t="s">
        <v>214</v>
      </c>
      <c r="B178" s="33" t="s">
        <v>192</v>
      </c>
      <c r="C178" s="43" t="s">
        <v>540</v>
      </c>
      <c r="D178" s="49">
        <f>D179+D180</f>
        <v>731500</v>
      </c>
      <c r="E178" s="49">
        <f>E179+E180</f>
        <v>37717</v>
      </c>
      <c r="F178" s="49">
        <f>F179+F180</f>
        <v>693783</v>
      </c>
    </row>
    <row r="179" spans="1:6" ht="15" customHeight="1">
      <c r="A179" s="47" t="s">
        <v>218</v>
      </c>
      <c r="B179" s="33" t="s">
        <v>192</v>
      </c>
      <c r="C179" s="43" t="s">
        <v>539</v>
      </c>
      <c r="D179" s="49">
        <v>706700</v>
      </c>
      <c r="E179" s="49">
        <v>13000</v>
      </c>
      <c r="F179" s="49">
        <f>D179-E179</f>
        <v>693700</v>
      </c>
    </row>
    <row r="180" spans="1:6" ht="25.5" customHeight="1">
      <c r="A180" s="47" t="s">
        <v>219</v>
      </c>
      <c r="B180" s="33" t="s">
        <v>192</v>
      </c>
      <c r="C180" s="43" t="s">
        <v>538</v>
      </c>
      <c r="D180" s="49">
        <v>24800</v>
      </c>
      <c r="E180" s="49">
        <v>24717</v>
      </c>
      <c r="F180" s="49">
        <f>D180-E180</f>
        <v>83</v>
      </c>
    </row>
    <row r="181" spans="1:6" ht="110.25" customHeight="1">
      <c r="A181" s="47" t="s">
        <v>542</v>
      </c>
      <c r="B181" s="33" t="s">
        <v>192</v>
      </c>
      <c r="C181" s="43" t="s">
        <v>526</v>
      </c>
      <c r="D181" s="49">
        <f aca="true" t="shared" si="29" ref="D181:F184">D182</f>
        <v>11000</v>
      </c>
      <c r="E181" s="49">
        <f t="shared" si="29"/>
        <v>10252.76</v>
      </c>
      <c r="F181" s="49">
        <f t="shared" si="29"/>
        <v>747.2399999999998</v>
      </c>
    </row>
    <row r="182" spans="1:6" ht="36" customHeight="1">
      <c r="A182" s="47" t="s">
        <v>2</v>
      </c>
      <c r="B182" s="33" t="s">
        <v>192</v>
      </c>
      <c r="C182" s="43" t="s">
        <v>525</v>
      </c>
      <c r="D182" s="49">
        <f t="shared" si="29"/>
        <v>11000</v>
      </c>
      <c r="E182" s="49">
        <f t="shared" si="29"/>
        <v>10252.76</v>
      </c>
      <c r="F182" s="49">
        <f t="shared" si="29"/>
        <v>747.2399999999998</v>
      </c>
    </row>
    <row r="183" spans="1:6" ht="15" customHeight="1">
      <c r="A183" s="47" t="s">
        <v>213</v>
      </c>
      <c r="B183" s="33" t="s">
        <v>192</v>
      </c>
      <c r="C183" s="43" t="s">
        <v>524</v>
      </c>
      <c r="D183" s="49">
        <f t="shared" si="29"/>
        <v>11000</v>
      </c>
      <c r="E183" s="49">
        <f t="shared" si="29"/>
        <v>10252.76</v>
      </c>
      <c r="F183" s="49">
        <f t="shared" si="29"/>
        <v>747.2399999999998</v>
      </c>
    </row>
    <row r="184" spans="1:6" ht="15" customHeight="1">
      <c r="A184" s="47" t="s">
        <v>214</v>
      </c>
      <c r="B184" s="33" t="s">
        <v>192</v>
      </c>
      <c r="C184" s="43" t="s">
        <v>523</v>
      </c>
      <c r="D184" s="49">
        <f t="shared" si="29"/>
        <v>11000</v>
      </c>
      <c r="E184" s="49">
        <f t="shared" si="29"/>
        <v>10252.76</v>
      </c>
      <c r="F184" s="49">
        <f t="shared" si="29"/>
        <v>747.2399999999998</v>
      </c>
    </row>
    <row r="185" spans="1:6" ht="15" customHeight="1">
      <c r="A185" s="47" t="s">
        <v>219</v>
      </c>
      <c r="B185" s="33" t="s">
        <v>192</v>
      </c>
      <c r="C185" s="43" t="s">
        <v>522</v>
      </c>
      <c r="D185" s="49">
        <v>11000</v>
      </c>
      <c r="E185" s="49">
        <v>10252.76</v>
      </c>
      <c r="F185" s="49">
        <f>D185-E185</f>
        <v>747.2399999999998</v>
      </c>
    </row>
    <row r="186" spans="1:6" ht="84.75" customHeight="1">
      <c r="A186" s="47" t="s">
        <v>427</v>
      </c>
      <c r="B186" s="33" t="s">
        <v>192</v>
      </c>
      <c r="C186" s="43" t="s">
        <v>469</v>
      </c>
      <c r="D186" s="49">
        <f aca="true" t="shared" si="30" ref="D186:F189">D187</f>
        <v>36000</v>
      </c>
      <c r="E186" s="49">
        <f t="shared" si="30"/>
        <v>36000</v>
      </c>
      <c r="F186" s="49" t="str">
        <f t="shared" si="30"/>
        <v>-</v>
      </c>
    </row>
    <row r="187" spans="1:6" ht="39" customHeight="1">
      <c r="A187" s="47" t="s">
        <v>2</v>
      </c>
      <c r="B187" s="33" t="s">
        <v>192</v>
      </c>
      <c r="C187" s="43" t="s">
        <v>468</v>
      </c>
      <c r="D187" s="49">
        <f t="shared" si="30"/>
        <v>36000</v>
      </c>
      <c r="E187" s="49">
        <f t="shared" si="30"/>
        <v>36000</v>
      </c>
      <c r="F187" s="49" t="str">
        <f t="shared" si="30"/>
        <v>-</v>
      </c>
    </row>
    <row r="188" spans="1:6" ht="15" customHeight="1">
      <c r="A188" s="47" t="s">
        <v>213</v>
      </c>
      <c r="B188" s="33" t="s">
        <v>192</v>
      </c>
      <c r="C188" s="43" t="s">
        <v>467</v>
      </c>
      <c r="D188" s="49">
        <f t="shared" si="30"/>
        <v>36000</v>
      </c>
      <c r="E188" s="49">
        <f t="shared" si="30"/>
        <v>36000</v>
      </c>
      <c r="F188" s="49" t="str">
        <f t="shared" si="30"/>
        <v>-</v>
      </c>
    </row>
    <row r="189" spans="1:6" ht="15" customHeight="1">
      <c r="A189" s="47" t="s">
        <v>214</v>
      </c>
      <c r="B189" s="33" t="s">
        <v>192</v>
      </c>
      <c r="C189" s="43" t="s">
        <v>466</v>
      </c>
      <c r="D189" s="49">
        <f t="shared" si="30"/>
        <v>36000</v>
      </c>
      <c r="E189" s="49">
        <f t="shared" si="30"/>
        <v>36000</v>
      </c>
      <c r="F189" s="49" t="str">
        <f t="shared" si="30"/>
        <v>-</v>
      </c>
    </row>
    <row r="190" spans="1:6" ht="15" customHeight="1">
      <c r="A190" s="47" t="s">
        <v>219</v>
      </c>
      <c r="B190" s="33" t="s">
        <v>192</v>
      </c>
      <c r="C190" s="43" t="s">
        <v>532</v>
      </c>
      <c r="D190" s="49">
        <v>36000</v>
      </c>
      <c r="E190" s="49">
        <v>36000</v>
      </c>
      <c r="F190" s="49" t="s">
        <v>285</v>
      </c>
    </row>
    <row r="191" spans="1:6" ht="78" customHeight="1">
      <c r="A191" s="47" t="s">
        <v>527</v>
      </c>
      <c r="B191" s="33" t="s">
        <v>192</v>
      </c>
      <c r="C191" s="43" t="s">
        <v>531</v>
      </c>
      <c r="D191" s="49">
        <f>D192</f>
        <v>114700</v>
      </c>
      <c r="E191" s="49" t="s">
        <v>285</v>
      </c>
      <c r="F191" s="49">
        <f>F192</f>
        <v>114700</v>
      </c>
    </row>
    <row r="192" spans="1:6" ht="38.25" customHeight="1">
      <c r="A192" s="47" t="s">
        <v>2</v>
      </c>
      <c r="B192" s="33" t="s">
        <v>192</v>
      </c>
      <c r="C192" s="43" t="s">
        <v>530</v>
      </c>
      <c r="D192" s="49">
        <f>D193</f>
        <v>114700</v>
      </c>
      <c r="E192" s="49" t="s">
        <v>285</v>
      </c>
      <c r="F192" s="49">
        <f>F193</f>
        <v>114700</v>
      </c>
    </row>
    <row r="193" spans="1:6" ht="15" customHeight="1">
      <c r="A193" s="47" t="s">
        <v>213</v>
      </c>
      <c r="B193" s="33" t="s">
        <v>192</v>
      </c>
      <c r="C193" s="43" t="s">
        <v>529</v>
      </c>
      <c r="D193" s="49">
        <f>D194</f>
        <v>114700</v>
      </c>
      <c r="E193" s="49" t="s">
        <v>285</v>
      </c>
      <c r="F193" s="49">
        <f>F194</f>
        <v>114700</v>
      </c>
    </row>
    <row r="194" spans="1:6" ht="15" customHeight="1">
      <c r="A194" s="47" t="s">
        <v>214</v>
      </c>
      <c r="B194" s="33" t="s">
        <v>192</v>
      </c>
      <c r="C194" s="43" t="s">
        <v>528</v>
      </c>
      <c r="D194" s="49">
        <f>D195</f>
        <v>114700</v>
      </c>
      <c r="E194" s="49" t="s">
        <v>285</v>
      </c>
      <c r="F194" s="49">
        <f>F195</f>
        <v>114700</v>
      </c>
    </row>
    <row r="195" spans="1:6" ht="15" customHeight="1">
      <c r="A195" s="47" t="s">
        <v>219</v>
      </c>
      <c r="B195" s="33" t="s">
        <v>192</v>
      </c>
      <c r="C195" s="43" t="s">
        <v>533</v>
      </c>
      <c r="D195" s="49">
        <v>114700</v>
      </c>
      <c r="E195" s="49" t="s">
        <v>285</v>
      </c>
      <c r="F195" s="49">
        <f>D195</f>
        <v>114700</v>
      </c>
    </row>
    <row r="196" spans="1:6" ht="15" customHeight="1">
      <c r="A196" s="47" t="s">
        <v>25</v>
      </c>
      <c r="B196" s="33" t="s">
        <v>192</v>
      </c>
      <c r="C196" s="43" t="s">
        <v>26</v>
      </c>
      <c r="D196" s="49">
        <f>D197</f>
        <v>2883000</v>
      </c>
      <c r="E196" s="49">
        <f>E197</f>
        <v>2155688.91</v>
      </c>
      <c r="F196" s="49">
        <f aca="true" t="shared" si="31" ref="F196:F201">D196-E196</f>
        <v>727311.0899999999</v>
      </c>
    </row>
    <row r="197" spans="1:6" ht="28.5" customHeight="1">
      <c r="A197" s="47" t="s">
        <v>376</v>
      </c>
      <c r="B197" s="33" t="s">
        <v>192</v>
      </c>
      <c r="C197" s="43" t="s">
        <v>377</v>
      </c>
      <c r="D197" s="49">
        <f>D198+D204+D209+D217+D222</f>
        <v>2883000</v>
      </c>
      <c r="E197" s="49">
        <f>E198+E204+E209+E222+E217</f>
        <v>2155688.91</v>
      </c>
      <c r="F197" s="49">
        <f t="shared" si="31"/>
        <v>727311.0899999999</v>
      </c>
    </row>
    <row r="198" spans="1:6" ht="87" customHeight="1">
      <c r="A198" s="47" t="s">
        <v>440</v>
      </c>
      <c r="B198" s="33" t="s">
        <v>192</v>
      </c>
      <c r="C198" s="43" t="s">
        <v>1</v>
      </c>
      <c r="D198" s="49">
        <f>D199+D202</f>
        <v>2230000</v>
      </c>
      <c r="E198" s="49">
        <f>E199+E202</f>
        <v>1659806.65</v>
      </c>
      <c r="F198" s="49">
        <f t="shared" si="31"/>
        <v>570193.3500000001</v>
      </c>
    </row>
    <row r="199" spans="1:6" ht="15" customHeight="1">
      <c r="A199" s="47" t="s">
        <v>213</v>
      </c>
      <c r="B199" s="33" t="s">
        <v>192</v>
      </c>
      <c r="C199" s="43" t="s">
        <v>175</v>
      </c>
      <c r="D199" s="49">
        <f>D200</f>
        <v>2217200</v>
      </c>
      <c r="E199" s="49">
        <f>E200</f>
        <v>1647049.65</v>
      </c>
      <c r="F199" s="49">
        <f t="shared" si="31"/>
        <v>570150.3500000001</v>
      </c>
    </row>
    <row r="200" spans="1:6" ht="15" customHeight="1">
      <c r="A200" s="47" t="s">
        <v>214</v>
      </c>
      <c r="B200" s="33" t="s">
        <v>192</v>
      </c>
      <c r="C200" s="43" t="s">
        <v>174</v>
      </c>
      <c r="D200" s="49">
        <f>D201</f>
        <v>2217200</v>
      </c>
      <c r="E200" s="49">
        <f>E201</f>
        <v>1647049.65</v>
      </c>
      <c r="F200" s="49">
        <f t="shared" si="31"/>
        <v>570150.3500000001</v>
      </c>
    </row>
    <row r="201" spans="1:8" ht="15" customHeight="1">
      <c r="A201" s="47" t="s">
        <v>217</v>
      </c>
      <c r="B201" s="33" t="s">
        <v>192</v>
      </c>
      <c r="C201" s="43" t="s">
        <v>0</v>
      </c>
      <c r="D201" s="49">
        <v>2217200</v>
      </c>
      <c r="E201" s="49">
        <v>1647049.65</v>
      </c>
      <c r="F201" s="49">
        <f t="shared" si="31"/>
        <v>570150.3500000001</v>
      </c>
      <c r="G201" s="71"/>
      <c r="H201" s="71"/>
    </row>
    <row r="202" spans="1:8" ht="15" customHeight="1">
      <c r="A202" s="47" t="s">
        <v>221</v>
      </c>
      <c r="B202" s="33" t="s">
        <v>192</v>
      </c>
      <c r="C202" s="43" t="s">
        <v>173</v>
      </c>
      <c r="D202" s="49">
        <f>D203</f>
        <v>12800</v>
      </c>
      <c r="E202" s="49">
        <f>E203</f>
        <v>12757</v>
      </c>
      <c r="F202" s="49">
        <f>F203</f>
        <v>43</v>
      </c>
      <c r="G202" s="71"/>
      <c r="H202" s="71"/>
    </row>
    <row r="203" spans="1:8" ht="15" customHeight="1">
      <c r="A203" s="47" t="s">
        <v>222</v>
      </c>
      <c r="B203" s="33" t="s">
        <v>192</v>
      </c>
      <c r="C203" s="43" t="s">
        <v>172</v>
      </c>
      <c r="D203" s="49">
        <v>12800</v>
      </c>
      <c r="E203" s="49">
        <v>12757</v>
      </c>
      <c r="F203" s="49">
        <f>D203-E203</f>
        <v>43</v>
      </c>
      <c r="G203" s="71"/>
      <c r="H203" s="71"/>
    </row>
    <row r="204" spans="1:6" ht="82.5" customHeight="1">
      <c r="A204" s="47" t="s">
        <v>441</v>
      </c>
      <c r="B204" s="33" t="s">
        <v>192</v>
      </c>
      <c r="C204" s="43" t="s">
        <v>360</v>
      </c>
      <c r="D204" s="49">
        <f aca="true" t="shared" si="32" ref="D204:F207">D205</f>
        <v>32000</v>
      </c>
      <c r="E204" s="49">
        <f>E205</f>
        <v>32000</v>
      </c>
      <c r="F204" s="49" t="str">
        <f t="shared" si="32"/>
        <v>-</v>
      </c>
    </row>
    <row r="205" spans="1:6" ht="37.5" customHeight="1">
      <c r="A205" s="47" t="s">
        <v>2</v>
      </c>
      <c r="B205" s="33" t="s">
        <v>192</v>
      </c>
      <c r="C205" s="43" t="s">
        <v>359</v>
      </c>
      <c r="D205" s="49">
        <f t="shared" si="32"/>
        <v>32000</v>
      </c>
      <c r="E205" s="49">
        <f>E206</f>
        <v>32000</v>
      </c>
      <c r="F205" s="49" t="str">
        <f t="shared" si="32"/>
        <v>-</v>
      </c>
    </row>
    <row r="206" spans="1:6" ht="15" customHeight="1">
      <c r="A206" s="47" t="s">
        <v>213</v>
      </c>
      <c r="B206" s="33" t="s">
        <v>192</v>
      </c>
      <c r="C206" s="43" t="s">
        <v>358</v>
      </c>
      <c r="D206" s="49">
        <f t="shared" si="32"/>
        <v>32000</v>
      </c>
      <c r="E206" s="49">
        <f>E207</f>
        <v>32000</v>
      </c>
      <c r="F206" s="49" t="str">
        <f t="shared" si="32"/>
        <v>-</v>
      </c>
    </row>
    <row r="207" spans="1:6" ht="15" customHeight="1">
      <c r="A207" s="47" t="s">
        <v>214</v>
      </c>
      <c r="B207" s="33" t="s">
        <v>192</v>
      </c>
      <c r="C207" s="43" t="s">
        <v>357</v>
      </c>
      <c r="D207" s="49">
        <f t="shared" si="32"/>
        <v>32000</v>
      </c>
      <c r="E207" s="49">
        <f>E208</f>
        <v>32000</v>
      </c>
      <c r="F207" s="49" t="str">
        <f t="shared" si="32"/>
        <v>-</v>
      </c>
    </row>
    <row r="208" spans="1:6" ht="18" customHeight="1">
      <c r="A208" s="47" t="s">
        <v>216</v>
      </c>
      <c r="B208" s="33" t="s">
        <v>192</v>
      </c>
      <c r="C208" s="43" t="s">
        <v>113</v>
      </c>
      <c r="D208" s="49">
        <v>32000</v>
      </c>
      <c r="E208" s="49">
        <v>32000</v>
      </c>
      <c r="F208" s="49" t="s">
        <v>285</v>
      </c>
    </row>
    <row r="209" spans="1:6" ht="87.75" customHeight="1">
      <c r="A209" s="47" t="s">
        <v>442</v>
      </c>
      <c r="B209" s="33" t="s">
        <v>192</v>
      </c>
      <c r="C209" s="43" t="s">
        <v>356</v>
      </c>
      <c r="D209" s="49">
        <f>D210</f>
        <v>564300</v>
      </c>
      <c r="E209" s="49">
        <f>E210</f>
        <v>415470.80000000005</v>
      </c>
      <c r="F209" s="49">
        <f>F210</f>
        <v>148829.19999999998</v>
      </c>
    </row>
    <row r="210" spans="1:6" ht="33" customHeight="1">
      <c r="A210" s="47" t="s">
        <v>2</v>
      </c>
      <c r="B210" s="33" t="s">
        <v>192</v>
      </c>
      <c r="C210" s="43" t="s">
        <v>355</v>
      </c>
      <c r="D210" s="49">
        <f>D211+D215</f>
        <v>564300</v>
      </c>
      <c r="E210" s="49">
        <f>E211+E215</f>
        <v>415470.80000000005</v>
      </c>
      <c r="F210" s="49">
        <f>F211+F215</f>
        <v>148829.19999999998</v>
      </c>
    </row>
    <row r="211" spans="1:8" ht="15" customHeight="1">
      <c r="A211" s="47" t="s">
        <v>213</v>
      </c>
      <c r="B211" s="33" t="s">
        <v>192</v>
      </c>
      <c r="C211" s="43" t="s">
        <v>354</v>
      </c>
      <c r="D211" s="49">
        <f>D212</f>
        <v>226900</v>
      </c>
      <c r="E211" s="49">
        <f>E212</f>
        <v>160407.30000000002</v>
      </c>
      <c r="F211" s="49">
        <f>F212</f>
        <v>66492.69999999998</v>
      </c>
      <c r="H211" s="9"/>
    </row>
    <row r="212" spans="1:8" ht="15" customHeight="1">
      <c r="A212" s="47" t="s">
        <v>214</v>
      </c>
      <c r="B212" s="33" t="s">
        <v>192</v>
      </c>
      <c r="C212" s="43" t="s">
        <v>353</v>
      </c>
      <c r="D212" s="49">
        <f>D213+D214</f>
        <v>226900</v>
      </c>
      <c r="E212" s="49">
        <f>E213+E214</f>
        <v>160407.30000000002</v>
      </c>
      <c r="F212" s="49">
        <f>D212-E212</f>
        <v>66492.69999999998</v>
      </c>
      <c r="H212" s="9"/>
    </row>
    <row r="213" spans="1:8" ht="15" customHeight="1">
      <c r="A213" s="47" t="s">
        <v>218</v>
      </c>
      <c r="B213" s="33" t="s">
        <v>192</v>
      </c>
      <c r="C213" s="43" t="s">
        <v>352</v>
      </c>
      <c r="D213" s="49">
        <v>214300</v>
      </c>
      <c r="E213" s="49">
        <v>147832.88</v>
      </c>
      <c r="F213" s="49">
        <f>D213-E213</f>
        <v>66467.12</v>
      </c>
      <c r="H213" s="9"/>
    </row>
    <row r="214" spans="1:8" ht="15" customHeight="1">
      <c r="A214" s="47" t="s">
        <v>219</v>
      </c>
      <c r="B214" s="33" t="s">
        <v>192</v>
      </c>
      <c r="C214" s="43" t="s">
        <v>489</v>
      </c>
      <c r="D214" s="49">
        <v>12600</v>
      </c>
      <c r="E214" s="49">
        <v>12574.42</v>
      </c>
      <c r="F214" s="49">
        <f>D214-E214</f>
        <v>25.579999999999927</v>
      </c>
      <c r="H214" s="9"/>
    </row>
    <row r="215" spans="1:8" ht="15" customHeight="1">
      <c r="A215" s="47" t="s">
        <v>221</v>
      </c>
      <c r="B215" s="33" t="s">
        <v>192</v>
      </c>
      <c r="C215" s="43" t="s">
        <v>346</v>
      </c>
      <c r="D215" s="49">
        <f>D216</f>
        <v>337400</v>
      </c>
      <c r="E215" s="49">
        <f>E216</f>
        <v>255063.5</v>
      </c>
      <c r="F215" s="49">
        <f>D215-E215</f>
        <v>82336.5</v>
      </c>
      <c r="H215" s="9"/>
    </row>
    <row r="216" spans="1:8" ht="15" customHeight="1">
      <c r="A216" s="47" t="s">
        <v>222</v>
      </c>
      <c r="B216" s="33" t="s">
        <v>192</v>
      </c>
      <c r="C216" s="43" t="s">
        <v>345</v>
      </c>
      <c r="D216" s="49">
        <v>337400</v>
      </c>
      <c r="E216" s="49">
        <v>255063.5</v>
      </c>
      <c r="F216" s="49">
        <f>D216-E216</f>
        <v>82336.5</v>
      </c>
      <c r="H216" s="9"/>
    </row>
    <row r="217" spans="1:6" ht="98.25" customHeight="1">
      <c r="A217" s="47" t="s">
        <v>397</v>
      </c>
      <c r="B217" s="51" t="s">
        <v>192</v>
      </c>
      <c r="C217" s="43" t="s">
        <v>398</v>
      </c>
      <c r="D217" s="49">
        <f aca="true" t="shared" si="33" ref="D217:F220">D218</f>
        <v>40000</v>
      </c>
      <c r="E217" s="49">
        <f>E218</f>
        <v>40000</v>
      </c>
      <c r="F217" s="49" t="str">
        <f t="shared" si="33"/>
        <v>-</v>
      </c>
    </row>
    <row r="218" spans="1:6" ht="35.25" customHeight="1">
      <c r="A218" s="47" t="s">
        <v>2</v>
      </c>
      <c r="B218" s="51" t="s">
        <v>192</v>
      </c>
      <c r="C218" s="43" t="s">
        <v>399</v>
      </c>
      <c r="D218" s="49">
        <f t="shared" si="33"/>
        <v>40000</v>
      </c>
      <c r="E218" s="49">
        <f>E219</f>
        <v>40000</v>
      </c>
      <c r="F218" s="49" t="str">
        <f t="shared" si="33"/>
        <v>-</v>
      </c>
    </row>
    <row r="219" spans="1:6" ht="15" customHeight="1">
      <c r="A219" s="47" t="s">
        <v>213</v>
      </c>
      <c r="B219" s="51" t="s">
        <v>192</v>
      </c>
      <c r="C219" s="43" t="s">
        <v>400</v>
      </c>
      <c r="D219" s="49">
        <f t="shared" si="33"/>
        <v>40000</v>
      </c>
      <c r="E219" s="49">
        <f>E220</f>
        <v>40000</v>
      </c>
      <c r="F219" s="49" t="str">
        <f t="shared" si="33"/>
        <v>-</v>
      </c>
    </row>
    <row r="220" spans="1:6" ht="15" customHeight="1">
      <c r="A220" s="47" t="s">
        <v>214</v>
      </c>
      <c r="B220" s="51" t="s">
        <v>192</v>
      </c>
      <c r="C220" s="43" t="s">
        <v>401</v>
      </c>
      <c r="D220" s="49">
        <f t="shared" si="33"/>
        <v>40000</v>
      </c>
      <c r="E220" s="49">
        <f>E221</f>
        <v>40000</v>
      </c>
      <c r="F220" s="49" t="str">
        <f t="shared" si="33"/>
        <v>-</v>
      </c>
    </row>
    <row r="221" spans="1:6" ht="15" customHeight="1">
      <c r="A221" s="47" t="s">
        <v>218</v>
      </c>
      <c r="B221" s="51" t="s">
        <v>192</v>
      </c>
      <c r="C221" s="43" t="s">
        <v>402</v>
      </c>
      <c r="D221" s="49">
        <v>40000</v>
      </c>
      <c r="E221" s="49">
        <v>40000</v>
      </c>
      <c r="F221" s="49" t="s">
        <v>285</v>
      </c>
    </row>
    <row r="222" spans="1:6" ht="69.75" customHeight="1">
      <c r="A222" s="65" t="s">
        <v>403</v>
      </c>
      <c r="B222" s="51" t="s">
        <v>192</v>
      </c>
      <c r="C222" s="43" t="s">
        <v>404</v>
      </c>
      <c r="D222" s="49">
        <f aca="true" t="shared" si="34" ref="D222:F224">D223</f>
        <v>16700</v>
      </c>
      <c r="E222" s="49">
        <f>E223</f>
        <v>8411.46</v>
      </c>
      <c r="F222" s="49">
        <f t="shared" si="34"/>
        <v>8288.54</v>
      </c>
    </row>
    <row r="223" spans="1:6" ht="15" customHeight="1">
      <c r="A223" s="50" t="s">
        <v>496</v>
      </c>
      <c r="B223" s="51" t="s">
        <v>192</v>
      </c>
      <c r="C223" s="43" t="s">
        <v>405</v>
      </c>
      <c r="D223" s="49">
        <f t="shared" si="34"/>
        <v>16700</v>
      </c>
      <c r="E223" s="49">
        <f>E224</f>
        <v>8411.46</v>
      </c>
      <c r="F223" s="49">
        <f t="shared" si="34"/>
        <v>8288.54</v>
      </c>
    </row>
    <row r="224" spans="1:6" ht="15" customHeight="1">
      <c r="A224" s="47" t="s">
        <v>213</v>
      </c>
      <c r="B224" s="51" t="s">
        <v>192</v>
      </c>
      <c r="C224" s="43" t="s">
        <v>406</v>
      </c>
      <c r="D224" s="49">
        <f t="shared" si="34"/>
        <v>16700</v>
      </c>
      <c r="E224" s="49">
        <f>E225</f>
        <v>8411.46</v>
      </c>
      <c r="F224" s="49">
        <f t="shared" si="34"/>
        <v>8288.54</v>
      </c>
    </row>
    <row r="225" spans="1:6" ht="15" customHeight="1">
      <c r="A225" s="47" t="s">
        <v>220</v>
      </c>
      <c r="B225" s="51" t="s">
        <v>192</v>
      </c>
      <c r="C225" s="43" t="s">
        <v>407</v>
      </c>
      <c r="D225" s="49">
        <v>16700</v>
      </c>
      <c r="E225" s="49">
        <v>8411.46</v>
      </c>
      <c r="F225" s="49">
        <f>D225-E225</f>
        <v>8288.54</v>
      </c>
    </row>
    <row r="226" spans="1:6" ht="23.25" customHeight="1">
      <c r="A226" s="47" t="s">
        <v>46</v>
      </c>
      <c r="B226" s="33" t="s">
        <v>192</v>
      </c>
      <c r="C226" s="43" t="s">
        <v>176</v>
      </c>
      <c r="D226" s="49">
        <f aca="true" t="shared" si="35" ref="D226:E229">D227</f>
        <v>4868700</v>
      </c>
      <c r="E226" s="49">
        <f t="shared" si="35"/>
        <v>2933323.39</v>
      </c>
      <c r="F226" s="49">
        <f aca="true" t="shared" si="36" ref="F226:F233">D226-E226</f>
        <v>1935376.6099999999</v>
      </c>
    </row>
    <row r="227" spans="1:6" ht="15" customHeight="1">
      <c r="A227" s="47" t="s">
        <v>225</v>
      </c>
      <c r="B227" s="33" t="s">
        <v>192</v>
      </c>
      <c r="C227" s="43" t="s">
        <v>177</v>
      </c>
      <c r="D227" s="49">
        <f t="shared" si="35"/>
        <v>4868700</v>
      </c>
      <c r="E227" s="49">
        <f t="shared" si="35"/>
        <v>2933323.39</v>
      </c>
      <c r="F227" s="49">
        <f t="shared" si="36"/>
        <v>1935376.6099999999</v>
      </c>
    </row>
    <row r="228" spans="1:6" ht="15" customHeight="1">
      <c r="A228" s="47" t="s">
        <v>379</v>
      </c>
      <c r="B228" s="33" t="s">
        <v>192</v>
      </c>
      <c r="C228" s="43" t="s">
        <v>378</v>
      </c>
      <c r="D228" s="49">
        <f>D229+D234</f>
        <v>4868700</v>
      </c>
      <c r="E228" s="49">
        <f t="shared" si="35"/>
        <v>2933323.39</v>
      </c>
      <c r="F228" s="49">
        <f>D228-E228</f>
        <v>1935376.6099999999</v>
      </c>
    </row>
    <row r="229" spans="1:6" ht="66.75" customHeight="1">
      <c r="A229" s="47" t="s">
        <v>443</v>
      </c>
      <c r="B229" s="33" t="s">
        <v>192</v>
      </c>
      <c r="C229" s="43" t="s">
        <v>344</v>
      </c>
      <c r="D229" s="49">
        <f t="shared" si="35"/>
        <v>4818700</v>
      </c>
      <c r="E229" s="49">
        <f t="shared" si="35"/>
        <v>2933323.39</v>
      </c>
      <c r="F229" s="49">
        <f t="shared" si="36"/>
        <v>1885376.6099999999</v>
      </c>
    </row>
    <row r="230" spans="1:6" ht="57" customHeight="1">
      <c r="A230" s="47" t="s">
        <v>343</v>
      </c>
      <c r="B230" s="33" t="s">
        <v>192</v>
      </c>
      <c r="C230" s="43" t="s">
        <v>342</v>
      </c>
      <c r="D230" s="49">
        <f aca="true" t="shared" si="37" ref="D230:E232">D231</f>
        <v>4818700</v>
      </c>
      <c r="E230" s="49">
        <f t="shared" si="37"/>
        <v>2933323.39</v>
      </c>
      <c r="F230" s="49">
        <f t="shared" si="36"/>
        <v>1885376.6099999999</v>
      </c>
    </row>
    <row r="231" spans="1:6" ht="16.5" customHeight="1">
      <c r="A231" s="47" t="s">
        <v>213</v>
      </c>
      <c r="B231" s="33" t="s">
        <v>192</v>
      </c>
      <c r="C231" s="43" t="s">
        <v>341</v>
      </c>
      <c r="D231" s="49">
        <f t="shared" si="37"/>
        <v>4818700</v>
      </c>
      <c r="E231" s="49">
        <f t="shared" si="37"/>
        <v>2933323.39</v>
      </c>
      <c r="F231" s="49">
        <f t="shared" si="36"/>
        <v>1885376.6099999999</v>
      </c>
    </row>
    <row r="232" spans="1:6" ht="16.5" customHeight="1">
      <c r="A232" s="47" t="s">
        <v>223</v>
      </c>
      <c r="B232" s="33" t="s">
        <v>192</v>
      </c>
      <c r="C232" s="43" t="s">
        <v>340</v>
      </c>
      <c r="D232" s="49">
        <f t="shared" si="37"/>
        <v>4818700</v>
      </c>
      <c r="E232" s="49">
        <f t="shared" si="37"/>
        <v>2933323.39</v>
      </c>
      <c r="F232" s="49">
        <f t="shared" si="36"/>
        <v>1885376.6099999999</v>
      </c>
    </row>
    <row r="233" spans="1:6" ht="26.25" customHeight="1">
      <c r="A233" s="47" t="s">
        <v>290</v>
      </c>
      <c r="B233" s="33" t="s">
        <v>192</v>
      </c>
      <c r="C233" s="43" t="s">
        <v>339</v>
      </c>
      <c r="D233" s="49">
        <v>4818700</v>
      </c>
      <c r="E233" s="49">
        <v>2933323.39</v>
      </c>
      <c r="F233" s="49">
        <f t="shared" si="36"/>
        <v>1885376.6099999999</v>
      </c>
    </row>
    <row r="234" spans="1:6" ht="93.75" customHeight="1">
      <c r="A234" s="47" t="s">
        <v>551</v>
      </c>
      <c r="B234" s="33" t="s">
        <v>192</v>
      </c>
      <c r="C234" s="43" t="s">
        <v>550</v>
      </c>
      <c r="D234" s="49">
        <f>D235</f>
        <v>50000</v>
      </c>
      <c r="E234" s="49" t="str">
        <f aca="true" t="shared" si="38" ref="E234:F236">E235</f>
        <v>-</v>
      </c>
      <c r="F234" s="49">
        <f t="shared" si="38"/>
        <v>50000</v>
      </c>
    </row>
    <row r="235" spans="1:6" ht="15.75" customHeight="1">
      <c r="A235" s="47" t="s">
        <v>558</v>
      </c>
      <c r="B235" s="33" t="s">
        <v>192</v>
      </c>
      <c r="C235" s="43" t="s">
        <v>557</v>
      </c>
      <c r="D235" s="49">
        <f>D236</f>
        <v>50000</v>
      </c>
      <c r="E235" s="49" t="str">
        <f t="shared" si="38"/>
        <v>-</v>
      </c>
      <c r="F235" s="49">
        <f t="shared" si="38"/>
        <v>50000</v>
      </c>
    </row>
    <row r="236" spans="1:6" ht="15" customHeight="1">
      <c r="A236" s="47" t="s">
        <v>213</v>
      </c>
      <c r="B236" s="33" t="s">
        <v>192</v>
      </c>
      <c r="C236" s="43" t="s">
        <v>559</v>
      </c>
      <c r="D236" s="49">
        <f>D237</f>
        <v>50000</v>
      </c>
      <c r="E236" s="49" t="str">
        <f t="shared" si="38"/>
        <v>-</v>
      </c>
      <c r="F236" s="49">
        <f t="shared" si="38"/>
        <v>50000</v>
      </c>
    </row>
    <row r="237" spans="1:6" ht="18" customHeight="1">
      <c r="A237" s="47" t="s">
        <v>220</v>
      </c>
      <c r="B237" s="33" t="s">
        <v>192</v>
      </c>
      <c r="C237" s="43" t="s">
        <v>560</v>
      </c>
      <c r="D237" s="49">
        <v>50000</v>
      </c>
      <c r="E237" s="49" t="s">
        <v>285</v>
      </c>
      <c r="F237" s="49">
        <f>D237</f>
        <v>50000</v>
      </c>
    </row>
    <row r="238" spans="1:6" ht="14.25" customHeight="1">
      <c r="A238" s="47" t="s">
        <v>322</v>
      </c>
      <c r="B238" s="33" t="s">
        <v>192</v>
      </c>
      <c r="C238" s="43" t="s">
        <v>178</v>
      </c>
      <c r="D238" s="49">
        <f>D239</f>
        <v>42000</v>
      </c>
      <c r="E238" s="49">
        <f aca="true" t="shared" si="39" ref="E238:E243">E239</f>
        <v>28000</v>
      </c>
      <c r="F238" s="49">
        <f>F239</f>
        <v>14000</v>
      </c>
    </row>
    <row r="239" spans="1:6" ht="14.25" customHeight="1">
      <c r="A239" s="47" t="s">
        <v>338</v>
      </c>
      <c r="B239" s="33" t="s">
        <v>192</v>
      </c>
      <c r="C239" s="43" t="s">
        <v>106</v>
      </c>
      <c r="D239" s="49">
        <f>D242</f>
        <v>42000</v>
      </c>
      <c r="E239" s="49">
        <f t="shared" si="39"/>
        <v>28000</v>
      </c>
      <c r="F239" s="49">
        <f>F242</f>
        <v>14000</v>
      </c>
    </row>
    <row r="240" spans="1:6" ht="39" customHeight="1">
      <c r="A240" s="47" t="s">
        <v>431</v>
      </c>
      <c r="B240" s="33" t="s">
        <v>192</v>
      </c>
      <c r="C240" s="43" t="s">
        <v>107</v>
      </c>
      <c r="D240" s="49">
        <f>D242</f>
        <v>42000</v>
      </c>
      <c r="E240" s="49">
        <f t="shared" si="39"/>
        <v>28000</v>
      </c>
      <c r="F240" s="49">
        <f>F242</f>
        <v>14000</v>
      </c>
    </row>
    <row r="241" spans="1:6" ht="142.5" customHeight="1">
      <c r="A241" s="47" t="s">
        <v>108</v>
      </c>
      <c r="B241" s="33" t="s">
        <v>192</v>
      </c>
      <c r="C241" s="43" t="s">
        <v>99</v>
      </c>
      <c r="D241" s="49">
        <f aca="true" t="shared" si="40" ref="D241:F244">D242</f>
        <v>42000</v>
      </c>
      <c r="E241" s="49">
        <f t="shared" si="39"/>
        <v>28000</v>
      </c>
      <c r="F241" s="49">
        <f t="shared" si="40"/>
        <v>14000</v>
      </c>
    </row>
    <row r="242" spans="1:6" ht="14.25" customHeight="1">
      <c r="A242" s="47" t="s">
        <v>69</v>
      </c>
      <c r="B242" s="33" t="s">
        <v>192</v>
      </c>
      <c r="C242" s="43" t="s">
        <v>68</v>
      </c>
      <c r="D242" s="49">
        <f t="shared" si="40"/>
        <v>42000</v>
      </c>
      <c r="E242" s="49">
        <f t="shared" si="39"/>
        <v>28000</v>
      </c>
      <c r="F242" s="49">
        <f t="shared" si="40"/>
        <v>14000</v>
      </c>
    </row>
    <row r="243" spans="1:6" ht="15" customHeight="1">
      <c r="A243" s="47" t="s">
        <v>213</v>
      </c>
      <c r="B243" s="33" t="s">
        <v>192</v>
      </c>
      <c r="C243" s="43" t="s">
        <v>67</v>
      </c>
      <c r="D243" s="49">
        <f t="shared" si="40"/>
        <v>42000</v>
      </c>
      <c r="E243" s="49">
        <f t="shared" si="39"/>
        <v>28000</v>
      </c>
      <c r="F243" s="49">
        <f t="shared" si="40"/>
        <v>14000</v>
      </c>
    </row>
    <row r="244" spans="1:6" ht="15" customHeight="1">
      <c r="A244" s="47" t="s">
        <v>288</v>
      </c>
      <c r="B244" s="33" t="s">
        <v>192</v>
      </c>
      <c r="C244" s="43" t="s">
        <v>66</v>
      </c>
      <c r="D244" s="49">
        <f t="shared" si="40"/>
        <v>42000</v>
      </c>
      <c r="E244" s="49">
        <f>E245</f>
        <v>28000</v>
      </c>
      <c r="F244" s="49">
        <f>F245</f>
        <v>14000</v>
      </c>
    </row>
    <row r="245" spans="1:6" ht="26.25" customHeight="1">
      <c r="A245" s="47" t="s">
        <v>490</v>
      </c>
      <c r="B245" s="33" t="s">
        <v>192</v>
      </c>
      <c r="C245" s="43" t="s">
        <v>63</v>
      </c>
      <c r="D245" s="49">
        <v>42000</v>
      </c>
      <c r="E245" s="49">
        <v>28000</v>
      </c>
      <c r="F245" s="49">
        <f>D245-E245</f>
        <v>14000</v>
      </c>
    </row>
    <row r="246" spans="1:6" ht="15" customHeight="1">
      <c r="A246" s="47" t="s">
        <v>276</v>
      </c>
      <c r="B246" s="33" t="s">
        <v>192</v>
      </c>
      <c r="C246" s="43" t="s">
        <v>179</v>
      </c>
      <c r="D246" s="49">
        <f aca="true" t="shared" si="41" ref="D246:F248">D247</f>
        <v>9000</v>
      </c>
      <c r="E246" s="49">
        <f aca="true" t="shared" si="42" ref="E246:E251">E247</f>
        <v>4700</v>
      </c>
      <c r="F246" s="49">
        <f t="shared" si="41"/>
        <v>4300</v>
      </c>
    </row>
    <row r="247" spans="1:6" ht="15" customHeight="1">
      <c r="A247" s="47" t="s">
        <v>277</v>
      </c>
      <c r="B247" s="33" t="s">
        <v>192</v>
      </c>
      <c r="C247" s="43" t="s">
        <v>180</v>
      </c>
      <c r="D247" s="49">
        <f>D248</f>
        <v>9000</v>
      </c>
      <c r="E247" s="49">
        <f t="shared" si="42"/>
        <v>4700</v>
      </c>
      <c r="F247" s="49">
        <f>F248</f>
        <v>4300</v>
      </c>
    </row>
    <row r="248" spans="1:6" ht="22.5" customHeight="1">
      <c r="A248" s="47" t="s">
        <v>380</v>
      </c>
      <c r="B248" s="33" t="s">
        <v>192</v>
      </c>
      <c r="C248" s="43" t="s">
        <v>337</v>
      </c>
      <c r="D248" s="49">
        <f t="shared" si="41"/>
        <v>9000</v>
      </c>
      <c r="E248" s="49">
        <f t="shared" si="42"/>
        <v>4700</v>
      </c>
      <c r="F248" s="49">
        <f t="shared" si="41"/>
        <v>4300</v>
      </c>
    </row>
    <row r="249" spans="1:6" ht="69" customHeight="1">
      <c r="A249" s="47" t="s">
        <v>114</v>
      </c>
      <c r="B249" s="33" t="s">
        <v>192</v>
      </c>
      <c r="C249" s="43" t="s">
        <v>336</v>
      </c>
      <c r="D249" s="49">
        <f>D250</f>
        <v>9000</v>
      </c>
      <c r="E249" s="49">
        <f t="shared" si="42"/>
        <v>4700</v>
      </c>
      <c r="F249" s="49">
        <f>F250</f>
        <v>4300</v>
      </c>
    </row>
    <row r="250" spans="1:6" ht="39" customHeight="1">
      <c r="A250" s="47" t="s">
        <v>2</v>
      </c>
      <c r="B250" s="33" t="s">
        <v>192</v>
      </c>
      <c r="C250" s="43" t="s">
        <v>335</v>
      </c>
      <c r="D250" s="49">
        <f>D251</f>
        <v>9000</v>
      </c>
      <c r="E250" s="49">
        <f t="shared" si="42"/>
        <v>4700</v>
      </c>
      <c r="F250" s="49">
        <f>F251</f>
        <v>4300</v>
      </c>
    </row>
    <row r="251" spans="1:6" ht="13.5" customHeight="1">
      <c r="A251" s="47" t="s">
        <v>213</v>
      </c>
      <c r="B251" s="33" t="s">
        <v>192</v>
      </c>
      <c r="C251" s="43" t="s">
        <v>334</v>
      </c>
      <c r="D251" s="49">
        <f>D252</f>
        <v>9000</v>
      </c>
      <c r="E251" s="49">
        <f t="shared" si="42"/>
        <v>4700</v>
      </c>
      <c r="F251" s="49">
        <f>F252</f>
        <v>4300</v>
      </c>
    </row>
    <row r="252" spans="1:6" ht="13.5" customHeight="1">
      <c r="A252" s="47" t="s">
        <v>220</v>
      </c>
      <c r="B252" s="33" t="s">
        <v>192</v>
      </c>
      <c r="C252" s="43" t="s">
        <v>333</v>
      </c>
      <c r="D252" s="49">
        <v>9000</v>
      </c>
      <c r="E252" s="49">
        <v>4700</v>
      </c>
      <c r="F252" s="49">
        <f>D252-E252</f>
        <v>4300</v>
      </c>
    </row>
    <row r="253" spans="1:6" ht="30.75" customHeight="1">
      <c r="A253" s="108" t="s">
        <v>565</v>
      </c>
      <c r="B253" s="33" t="s">
        <v>192</v>
      </c>
      <c r="C253" s="43" t="s">
        <v>563</v>
      </c>
      <c r="D253" s="49">
        <v>200</v>
      </c>
      <c r="E253" s="49" t="s">
        <v>285</v>
      </c>
      <c r="F253" s="49">
        <v>200</v>
      </c>
    </row>
    <row r="254" spans="1:6" ht="29.25" customHeight="1">
      <c r="A254" s="108" t="s">
        <v>566</v>
      </c>
      <c r="B254" s="33" t="s">
        <v>192</v>
      </c>
      <c r="C254" s="43" t="s">
        <v>562</v>
      </c>
      <c r="D254" s="49">
        <v>200</v>
      </c>
      <c r="E254" s="49" t="s">
        <v>285</v>
      </c>
      <c r="F254" s="49">
        <v>200</v>
      </c>
    </row>
    <row r="255" spans="1:6" ht="33.75" customHeight="1">
      <c r="A255" s="108" t="s">
        <v>567</v>
      </c>
      <c r="B255" s="33" t="s">
        <v>192</v>
      </c>
      <c r="C255" s="43" t="s">
        <v>564</v>
      </c>
      <c r="D255" s="49">
        <v>200</v>
      </c>
      <c r="E255" s="49" t="s">
        <v>285</v>
      </c>
      <c r="F255" s="49">
        <v>200</v>
      </c>
    </row>
    <row r="256" spans="1:6" ht="58.5" customHeight="1">
      <c r="A256" s="85" t="s">
        <v>536</v>
      </c>
      <c r="B256" s="33" t="s">
        <v>192</v>
      </c>
      <c r="C256" s="43" t="s">
        <v>549</v>
      </c>
      <c r="D256" s="49">
        <v>200</v>
      </c>
      <c r="E256" s="49" t="s">
        <v>285</v>
      </c>
      <c r="F256" s="49">
        <v>200</v>
      </c>
    </row>
    <row r="257" spans="1:6" ht="13.5" customHeight="1">
      <c r="A257" s="47" t="s">
        <v>543</v>
      </c>
      <c r="B257" s="33" t="s">
        <v>192</v>
      </c>
      <c r="C257" s="43" t="s">
        <v>537</v>
      </c>
      <c r="D257" s="49">
        <f aca="true" t="shared" si="43" ref="D257:F259">D258</f>
        <v>200</v>
      </c>
      <c r="E257" s="49" t="str">
        <f t="shared" si="43"/>
        <v>-</v>
      </c>
      <c r="F257" s="49">
        <f t="shared" si="43"/>
        <v>200</v>
      </c>
    </row>
    <row r="258" spans="1:6" ht="13.5" customHeight="1">
      <c r="A258" s="47" t="s">
        <v>213</v>
      </c>
      <c r="B258" s="33" t="s">
        <v>192</v>
      </c>
      <c r="C258" s="43" t="s">
        <v>544</v>
      </c>
      <c r="D258" s="49">
        <f t="shared" si="43"/>
        <v>200</v>
      </c>
      <c r="E258" s="49" t="str">
        <f t="shared" si="43"/>
        <v>-</v>
      </c>
      <c r="F258" s="49">
        <f t="shared" si="43"/>
        <v>200</v>
      </c>
    </row>
    <row r="259" spans="1:6" ht="24" customHeight="1">
      <c r="A259" s="47" t="s">
        <v>545</v>
      </c>
      <c r="B259" s="33" t="s">
        <v>192</v>
      </c>
      <c r="C259" s="43" t="s">
        <v>546</v>
      </c>
      <c r="D259" s="49">
        <f t="shared" si="43"/>
        <v>200</v>
      </c>
      <c r="E259" s="49" t="str">
        <f t="shared" si="43"/>
        <v>-</v>
      </c>
      <c r="F259" s="49">
        <f t="shared" si="43"/>
        <v>200</v>
      </c>
    </row>
    <row r="260" spans="1:6" ht="13.5" customHeight="1">
      <c r="A260" s="85" t="s">
        <v>547</v>
      </c>
      <c r="B260" s="33" t="s">
        <v>192</v>
      </c>
      <c r="C260" s="43" t="s">
        <v>548</v>
      </c>
      <c r="D260" s="49">
        <v>200</v>
      </c>
      <c r="E260" s="49" t="s">
        <v>285</v>
      </c>
      <c r="F260" s="49">
        <v>200</v>
      </c>
    </row>
    <row r="261" spans="1:6" ht="15" customHeight="1" thickBot="1">
      <c r="A261" s="69"/>
      <c r="B261" s="7"/>
      <c r="C261" s="79"/>
      <c r="D261" s="79"/>
      <c r="E261" s="79"/>
      <c r="F261" s="79"/>
    </row>
    <row r="262" spans="1:6" ht="27" customHeight="1" thickBot="1">
      <c r="A262" s="70" t="s">
        <v>194</v>
      </c>
      <c r="B262" s="35">
        <v>450</v>
      </c>
      <c r="C262" s="80" t="s">
        <v>193</v>
      </c>
      <c r="D262" s="81">
        <v>-94400</v>
      </c>
      <c r="E262" s="78">
        <f>источники!F11</f>
        <v>1422069.79</v>
      </c>
      <c r="F262" s="82" t="s">
        <v>193</v>
      </c>
    </row>
    <row r="263" spans="1:6" ht="15" customHeight="1">
      <c r="A263" s="71"/>
      <c r="C263" s="71"/>
      <c r="D263" s="71"/>
      <c r="E263" s="71"/>
      <c r="F263" s="71"/>
    </row>
    <row r="264" spans="1:6" ht="15" customHeight="1">
      <c r="A264" s="71"/>
      <c r="C264" s="71"/>
      <c r="D264" s="71"/>
      <c r="E264" s="71"/>
      <c r="F264" s="71"/>
    </row>
    <row r="265" spans="1:6" ht="15" customHeight="1">
      <c r="A265" s="71"/>
      <c r="C265" s="71"/>
      <c r="D265" s="71"/>
      <c r="E265" s="71"/>
      <c r="F265" s="71"/>
    </row>
    <row r="266" spans="1:6" ht="15" customHeight="1">
      <c r="A266" s="71"/>
      <c r="C266" s="71"/>
      <c r="D266" s="71"/>
      <c r="E266" s="71"/>
      <c r="F266" s="71"/>
    </row>
    <row r="267" spans="1:6" ht="15" customHeight="1">
      <c r="A267" s="71"/>
      <c r="C267" s="71"/>
      <c r="D267" s="71"/>
      <c r="E267" s="71"/>
      <c r="F267" s="71"/>
    </row>
    <row r="268" spans="1:6" ht="15" customHeight="1">
      <c r="A268" s="71"/>
      <c r="C268" s="71"/>
      <c r="D268" s="71"/>
      <c r="E268" s="71"/>
      <c r="F268" s="71"/>
    </row>
    <row r="269" spans="1:6" ht="15" customHeight="1">
      <c r="A269" s="71"/>
      <c r="C269" s="71"/>
      <c r="D269" s="71"/>
      <c r="E269" s="71"/>
      <c r="F269" s="71"/>
    </row>
    <row r="270" spans="1:6" ht="15" customHeight="1">
      <c r="A270" s="71"/>
      <c r="C270" s="71"/>
      <c r="D270" s="71"/>
      <c r="E270" s="71"/>
      <c r="F270" s="71"/>
    </row>
    <row r="271" spans="1:6" ht="15" customHeight="1">
      <c r="A271" s="71"/>
      <c r="C271" s="71"/>
      <c r="D271" s="71"/>
      <c r="E271" s="71"/>
      <c r="F271" s="71"/>
    </row>
    <row r="272" spans="1:6" ht="15" customHeight="1">
      <c r="A272" s="71"/>
      <c r="C272" s="71"/>
      <c r="D272" s="71"/>
      <c r="E272" s="71"/>
      <c r="F272" s="71"/>
    </row>
    <row r="273" spans="1:6" ht="15" customHeight="1">
      <c r="A273" s="71"/>
      <c r="C273" s="71"/>
      <c r="D273" s="71"/>
      <c r="E273" s="71"/>
      <c r="F273" s="71"/>
    </row>
    <row r="274" spans="1:6" ht="15" customHeight="1">
      <c r="A274" s="71"/>
      <c r="C274" s="71"/>
      <c r="D274" s="71"/>
      <c r="E274" s="71"/>
      <c r="F274" s="71"/>
    </row>
    <row r="275" spans="1:6" ht="15" customHeight="1">
      <c r="A275" s="71"/>
      <c r="C275" s="71"/>
      <c r="D275" s="71"/>
      <c r="E275" s="71"/>
      <c r="F275" s="71"/>
    </row>
    <row r="276" spans="1:6" ht="15" customHeight="1">
      <c r="A276" s="71"/>
      <c r="C276" s="71"/>
      <c r="D276" s="71"/>
      <c r="E276" s="71"/>
      <c r="F276" s="71"/>
    </row>
    <row r="277" spans="1:6" ht="15" customHeight="1">
      <c r="A277" s="71"/>
      <c r="C277" s="71"/>
      <c r="D277" s="71"/>
      <c r="E277" s="71"/>
      <c r="F277" s="71"/>
    </row>
    <row r="278" spans="3:6" ht="15" customHeight="1">
      <c r="C278" s="71"/>
      <c r="D278" s="71"/>
      <c r="E278" s="71"/>
      <c r="F278" s="71"/>
    </row>
    <row r="279" spans="3:6" ht="15" customHeight="1">
      <c r="C279" s="71"/>
      <c r="D279" s="71"/>
      <c r="E279" s="71"/>
      <c r="F279" s="71"/>
    </row>
    <row r="280" spans="3:6" ht="15" customHeight="1">
      <c r="C280" s="71"/>
      <c r="D280" s="71"/>
      <c r="E280" s="71"/>
      <c r="F280" s="71"/>
    </row>
    <row r="281" spans="3:6" ht="15" customHeight="1">
      <c r="C281" s="71"/>
      <c r="D281" s="71"/>
      <c r="E281" s="71"/>
      <c r="F281" s="71"/>
    </row>
    <row r="282" spans="3:6" ht="15" customHeight="1">
      <c r="C282" s="71"/>
      <c r="D282" s="71"/>
      <c r="E282" s="71"/>
      <c r="F282" s="71"/>
    </row>
    <row r="283" spans="3:6" ht="15" customHeight="1">
      <c r="C283" s="71"/>
      <c r="D283" s="71"/>
      <c r="E283" s="71"/>
      <c r="F283" s="71"/>
    </row>
    <row r="284" spans="3:6" ht="15" customHeight="1">
      <c r="C284" s="71"/>
      <c r="D284" s="71"/>
      <c r="E284" s="71"/>
      <c r="F284" s="71"/>
    </row>
    <row r="285" spans="3:6" ht="15" customHeight="1">
      <c r="C285" s="71"/>
      <c r="D285" s="71"/>
      <c r="E285" s="71"/>
      <c r="F285" s="71"/>
    </row>
    <row r="286" spans="3:6" ht="15" customHeight="1">
      <c r="C286" s="71"/>
      <c r="D286" s="71"/>
      <c r="E286" s="71"/>
      <c r="F286" s="71"/>
    </row>
    <row r="287" spans="3:6" ht="15" customHeight="1">
      <c r="C287" s="71"/>
      <c r="D287" s="71"/>
      <c r="E287" s="71"/>
      <c r="F287" s="71"/>
    </row>
    <row r="288" spans="3:6" ht="15" customHeight="1">
      <c r="C288" s="71"/>
      <c r="D288" s="71"/>
      <c r="E288" s="71"/>
      <c r="F288" s="71"/>
    </row>
    <row r="289" spans="3:6" ht="15" customHeight="1">
      <c r="C289" s="71"/>
      <c r="D289" s="71"/>
      <c r="E289" s="71"/>
      <c r="F289" s="71"/>
    </row>
    <row r="290" spans="3:6" ht="15" customHeight="1">
      <c r="C290" s="71"/>
      <c r="D290" s="71"/>
      <c r="E290" s="71"/>
      <c r="F290" s="71"/>
    </row>
    <row r="291" spans="3:6" ht="15" customHeight="1">
      <c r="C291" s="71"/>
      <c r="D291" s="71"/>
      <c r="E291" s="71"/>
      <c r="F291" s="71"/>
    </row>
    <row r="292" spans="3:6" ht="15" customHeight="1">
      <c r="C292" s="71"/>
      <c r="D292" s="71"/>
      <c r="E292" s="71"/>
      <c r="F292" s="71"/>
    </row>
    <row r="293" spans="3:6" ht="15" customHeight="1">
      <c r="C293" s="71"/>
      <c r="D293" s="71"/>
      <c r="E293" s="71"/>
      <c r="F293" s="71"/>
    </row>
    <row r="294" spans="3:6" ht="15" customHeight="1">
      <c r="C294" s="71"/>
      <c r="D294" s="71"/>
      <c r="E294" s="71"/>
      <c r="F294" s="71"/>
    </row>
    <row r="295" spans="3:6" ht="15" customHeight="1">
      <c r="C295" s="71"/>
      <c r="D295" s="71"/>
      <c r="E295" s="71"/>
      <c r="F295" s="71"/>
    </row>
    <row r="296" spans="3:6" ht="15" customHeight="1">
      <c r="C296" s="71"/>
      <c r="D296" s="71"/>
      <c r="E296" s="71"/>
      <c r="F296" s="71"/>
    </row>
    <row r="297" spans="3:6" ht="15" customHeight="1">
      <c r="C297" s="71"/>
      <c r="D297" s="71"/>
      <c r="E297" s="71"/>
      <c r="F297" s="71"/>
    </row>
    <row r="298" spans="3:6" ht="15" customHeight="1">
      <c r="C298" s="71"/>
      <c r="D298" s="71"/>
      <c r="E298" s="71"/>
      <c r="F298" s="71"/>
    </row>
    <row r="299" spans="3:6" ht="15" customHeight="1">
      <c r="C299" s="71"/>
      <c r="D299" s="71"/>
      <c r="E299" s="71"/>
      <c r="F299" s="71"/>
    </row>
    <row r="300" spans="3:6" ht="15" customHeight="1">
      <c r="C300" s="71"/>
      <c r="D300" s="71"/>
      <c r="E300" s="71"/>
      <c r="F300" s="71"/>
    </row>
    <row r="301" spans="3:6" ht="15" customHeight="1">
      <c r="C301" s="71"/>
      <c r="D301" s="71"/>
      <c r="E301" s="71"/>
      <c r="F301" s="71"/>
    </row>
    <row r="302" spans="3:6" ht="15" customHeight="1">
      <c r="C302" s="71"/>
      <c r="D302" s="71"/>
      <c r="E302" s="71"/>
      <c r="F302" s="71"/>
    </row>
    <row r="303" spans="3:6" ht="15" customHeight="1">
      <c r="C303" s="71"/>
      <c r="D303" s="71"/>
      <c r="E303" s="71"/>
      <c r="F303" s="71"/>
    </row>
    <row r="304" spans="3:6" ht="15" customHeight="1">
      <c r="C304" s="71"/>
      <c r="D304" s="71"/>
      <c r="E304" s="71"/>
      <c r="F304" s="71"/>
    </row>
    <row r="305" spans="3:6" ht="15" customHeight="1">
      <c r="C305" s="71"/>
      <c r="D305" s="71"/>
      <c r="E305" s="71"/>
      <c r="F305" s="71"/>
    </row>
    <row r="306" spans="3:6" ht="15" customHeight="1">
      <c r="C306" s="71"/>
      <c r="D306" s="71"/>
      <c r="E306" s="71"/>
      <c r="F306" s="71"/>
    </row>
    <row r="307" spans="3:6" ht="15" customHeight="1">
      <c r="C307" s="71"/>
      <c r="D307" s="71"/>
      <c r="E307" s="71"/>
      <c r="F307" s="71"/>
    </row>
    <row r="308" spans="3:6" ht="15" customHeight="1">
      <c r="C308" s="71"/>
      <c r="D308" s="71"/>
      <c r="E308" s="71"/>
      <c r="F308" s="71"/>
    </row>
    <row r="309" spans="3:6" ht="15" customHeight="1">
      <c r="C309" s="71"/>
      <c r="D309" s="71"/>
      <c r="E309" s="71"/>
      <c r="F309" s="71"/>
    </row>
    <row r="310" spans="3:6" ht="15" customHeight="1">
      <c r="C310" s="71"/>
      <c r="D310" s="71"/>
      <c r="E310" s="71"/>
      <c r="F310" s="71"/>
    </row>
    <row r="311" spans="3:6" ht="15" customHeight="1">
      <c r="C311" s="71"/>
      <c r="D311" s="71"/>
      <c r="E311" s="71"/>
      <c r="F311" s="71"/>
    </row>
    <row r="312" spans="3:6" ht="15" customHeight="1">
      <c r="C312" s="71"/>
      <c r="D312" s="71"/>
      <c r="E312" s="71"/>
      <c r="F312" s="71"/>
    </row>
    <row r="313" spans="3:6" ht="15" customHeight="1">
      <c r="C313" s="71"/>
      <c r="D313" s="71"/>
      <c r="E313" s="71"/>
      <c r="F313" s="71"/>
    </row>
    <row r="314" spans="3:6" ht="15" customHeight="1">
      <c r="C314" s="71"/>
      <c r="D314" s="71"/>
      <c r="E314" s="71"/>
      <c r="F314" s="71"/>
    </row>
    <row r="315" spans="3:6" ht="15" customHeight="1">
      <c r="C315" s="71"/>
      <c r="D315" s="71"/>
      <c r="E315" s="71"/>
      <c r="F315" s="71"/>
    </row>
    <row r="316" spans="3:6" ht="15" customHeight="1">
      <c r="C316" s="71"/>
      <c r="D316" s="71"/>
      <c r="E316" s="71"/>
      <c r="F316" s="71"/>
    </row>
    <row r="317" spans="3:6" ht="15" customHeight="1">
      <c r="C317" s="71"/>
      <c r="D317" s="71"/>
      <c r="E317" s="71"/>
      <c r="F317" s="71"/>
    </row>
  </sheetData>
  <sheetProtection/>
  <mergeCells count="3">
    <mergeCell ref="C8:C9"/>
    <mergeCell ref="A3:A5"/>
    <mergeCell ref="E3:E5"/>
  </mergeCells>
  <printOptions/>
  <pageMargins left="0.7874015748031497" right="0.5905511811023623" top="0.5905511811023623" bottom="0.5905511811023623" header="0.5118110236220472" footer="0.5118110236220472"/>
  <pageSetup fitToHeight="8" fitToWidth="1" horizontalDpi="600" verticalDpi="600" orientation="portrait" paperSize="9" scale="76" r:id="rId1"/>
  <rowBreaks count="2" manualBreakCount="2">
    <brk id="211" max="5" man="1"/>
    <brk id="24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zoomScalePageLayoutView="0" workbookViewId="0" topLeftCell="A4">
      <selection activeCell="A32" sqref="A32"/>
    </sheetView>
  </sheetViews>
  <sheetFormatPr defaultColWidth="9.00390625" defaultRowHeight="12.75"/>
  <cols>
    <col min="1" max="1" width="15.25390625" style="0" customWidth="1"/>
    <col min="2" max="2" width="5.25390625" style="0" customWidth="1"/>
    <col min="3" max="3" width="24.375" style="0" customWidth="1"/>
    <col min="4" max="4" width="11.875" style="0" customWidth="1"/>
    <col min="5" max="5" width="14.75390625" style="0" customWidth="1"/>
    <col min="6" max="6" width="14.25390625" style="0" customWidth="1"/>
  </cols>
  <sheetData>
    <row r="1" ht="12.75">
      <c r="A1" s="23" t="s">
        <v>260</v>
      </c>
    </row>
    <row r="2" ht="12.75">
      <c r="A2" s="23"/>
    </row>
    <row r="3" spans="1:6" ht="12.75" customHeight="1">
      <c r="A3" s="97" t="s">
        <v>235</v>
      </c>
      <c r="B3" s="97" t="s">
        <v>236</v>
      </c>
      <c r="C3" s="97" t="s">
        <v>261</v>
      </c>
      <c r="D3" s="97" t="s">
        <v>262</v>
      </c>
      <c r="E3" s="93" t="s">
        <v>197</v>
      </c>
      <c r="F3" s="95" t="s">
        <v>239</v>
      </c>
    </row>
    <row r="4" spans="1:6" ht="23.25" customHeight="1">
      <c r="A4" s="98"/>
      <c r="B4" s="98"/>
      <c r="C4" s="98"/>
      <c r="D4" s="98"/>
      <c r="E4" s="94"/>
      <c r="F4" s="96"/>
    </row>
    <row r="5" spans="1:6" ht="12.75">
      <c r="A5" s="24">
        <v>1</v>
      </c>
      <c r="B5" s="24">
        <v>2</v>
      </c>
      <c r="C5" s="24">
        <v>3</v>
      </c>
      <c r="D5" s="24">
        <v>10</v>
      </c>
      <c r="E5" s="24">
        <v>18</v>
      </c>
      <c r="F5" s="24">
        <v>19</v>
      </c>
    </row>
    <row r="6" spans="1:6" ht="48" customHeight="1">
      <c r="A6" s="25" t="s">
        <v>207</v>
      </c>
      <c r="B6" s="26">
        <v>500</v>
      </c>
      <c r="C6" s="27" t="s">
        <v>193</v>
      </c>
      <c r="D6" s="28">
        <f>D11</f>
        <v>94400</v>
      </c>
      <c r="E6" s="77">
        <f>E11</f>
        <v>-1422069.790000001</v>
      </c>
      <c r="F6" s="31">
        <f>F11</f>
        <v>1422069.79</v>
      </c>
    </row>
    <row r="7" spans="1:6" ht="53.25" customHeight="1">
      <c r="A7" s="25" t="s">
        <v>280</v>
      </c>
      <c r="B7" s="26">
        <v>520</v>
      </c>
      <c r="C7" s="27" t="s">
        <v>285</v>
      </c>
      <c r="D7" s="28" t="s">
        <v>285</v>
      </c>
      <c r="E7" s="77" t="s">
        <v>285</v>
      </c>
      <c r="F7" s="31" t="s">
        <v>285</v>
      </c>
    </row>
    <row r="8" spans="1:6" ht="12.75">
      <c r="A8" s="25" t="s">
        <v>281</v>
      </c>
      <c r="B8" s="26"/>
      <c r="C8" s="27"/>
      <c r="D8" s="31"/>
      <c r="E8" s="31"/>
      <c r="F8" s="31"/>
    </row>
    <row r="9" spans="1:6" ht="42.75" customHeight="1">
      <c r="A9" s="25" t="s">
        <v>282</v>
      </c>
      <c r="B9" s="26">
        <v>620</v>
      </c>
      <c r="C9" s="27" t="s">
        <v>285</v>
      </c>
      <c r="D9" s="31" t="s">
        <v>285</v>
      </c>
      <c r="E9" s="31" t="s">
        <v>285</v>
      </c>
      <c r="F9" s="31" t="s">
        <v>285</v>
      </c>
    </row>
    <row r="10" spans="1:6" ht="12.75">
      <c r="A10" s="25" t="s">
        <v>281</v>
      </c>
      <c r="B10" s="26"/>
      <c r="C10" s="27"/>
      <c r="D10" s="31"/>
      <c r="E10" s="31"/>
      <c r="F10" s="31"/>
    </row>
    <row r="11" spans="1:6" ht="22.5">
      <c r="A11" s="25" t="s">
        <v>283</v>
      </c>
      <c r="B11" s="26">
        <v>700</v>
      </c>
      <c r="C11" s="29" t="s">
        <v>74</v>
      </c>
      <c r="D11" s="31">
        <f>D15+D19</f>
        <v>94400</v>
      </c>
      <c r="E11" s="31">
        <f>E12</f>
        <v>-1422069.790000001</v>
      </c>
      <c r="F11" s="31">
        <v>1422069.79</v>
      </c>
    </row>
    <row r="12" spans="1:6" ht="48" customHeight="1">
      <c r="A12" s="25" t="s">
        <v>73</v>
      </c>
      <c r="B12" s="26">
        <v>700</v>
      </c>
      <c r="C12" s="29" t="s">
        <v>263</v>
      </c>
      <c r="D12" s="28">
        <f>D16+D20</f>
        <v>94400</v>
      </c>
      <c r="E12" s="28">
        <f>E16+E20</f>
        <v>-1422069.790000001</v>
      </c>
      <c r="F12" s="32" t="s">
        <v>286</v>
      </c>
    </row>
    <row r="13" spans="1:6" ht="32.25" customHeight="1">
      <c r="A13" s="25" t="s">
        <v>284</v>
      </c>
      <c r="B13" s="26">
        <v>700</v>
      </c>
      <c r="C13" s="29" t="s">
        <v>264</v>
      </c>
      <c r="D13" s="20">
        <f aca="true" t="shared" si="0" ref="D13:E15">D14</f>
        <v>-17796800</v>
      </c>
      <c r="E13" s="28">
        <f t="shared" si="0"/>
        <v>-12178380.71</v>
      </c>
      <c r="F13" s="32" t="s">
        <v>286</v>
      </c>
    </row>
    <row r="14" spans="1:6" ht="36" customHeight="1">
      <c r="A14" s="25" t="s">
        <v>227</v>
      </c>
      <c r="B14" s="26">
        <v>710</v>
      </c>
      <c r="C14" s="29" t="s">
        <v>265</v>
      </c>
      <c r="D14" s="20">
        <f t="shared" si="0"/>
        <v>-17796800</v>
      </c>
      <c r="E14" s="28">
        <f t="shared" si="0"/>
        <v>-12178380.71</v>
      </c>
      <c r="F14" s="32" t="s">
        <v>286</v>
      </c>
    </row>
    <row r="15" spans="1:6" ht="36" customHeight="1">
      <c r="A15" s="25" t="s">
        <v>266</v>
      </c>
      <c r="B15" s="26">
        <v>710</v>
      </c>
      <c r="C15" s="29" t="s">
        <v>267</v>
      </c>
      <c r="D15" s="20">
        <f t="shared" si="0"/>
        <v>-17796800</v>
      </c>
      <c r="E15" s="28">
        <f t="shared" si="0"/>
        <v>-12178380.71</v>
      </c>
      <c r="F15" s="32" t="s">
        <v>286</v>
      </c>
    </row>
    <row r="16" spans="1:6" ht="43.5" customHeight="1">
      <c r="A16" s="25" t="s">
        <v>268</v>
      </c>
      <c r="B16" s="26">
        <v>710</v>
      </c>
      <c r="C16" s="29" t="s">
        <v>269</v>
      </c>
      <c r="D16" s="20">
        <v>-17796800</v>
      </c>
      <c r="E16" s="28">
        <v>-12178380.71</v>
      </c>
      <c r="F16" s="32" t="s">
        <v>286</v>
      </c>
    </row>
    <row r="17" spans="1:6" ht="30.75" customHeight="1">
      <c r="A17" s="25" t="s">
        <v>228</v>
      </c>
      <c r="B17" s="26">
        <v>720</v>
      </c>
      <c r="C17" s="29" t="s">
        <v>270</v>
      </c>
      <c r="D17" s="28">
        <f aca="true" t="shared" si="1" ref="D17:E19">D18</f>
        <v>17891200</v>
      </c>
      <c r="E17" s="28">
        <f t="shared" si="1"/>
        <v>10756310.92</v>
      </c>
      <c r="F17" s="32" t="s">
        <v>286</v>
      </c>
    </row>
    <row r="18" spans="1:6" ht="36" customHeight="1">
      <c r="A18" s="25" t="s">
        <v>229</v>
      </c>
      <c r="B18" s="26">
        <v>720</v>
      </c>
      <c r="C18" s="29" t="s">
        <v>271</v>
      </c>
      <c r="D18" s="28">
        <f t="shared" si="1"/>
        <v>17891200</v>
      </c>
      <c r="E18" s="28">
        <f t="shared" si="1"/>
        <v>10756310.92</v>
      </c>
      <c r="F18" s="32" t="s">
        <v>286</v>
      </c>
    </row>
    <row r="19" spans="1:6" ht="36" customHeight="1">
      <c r="A19" s="25" t="s">
        <v>272</v>
      </c>
      <c r="B19" s="26">
        <v>720</v>
      </c>
      <c r="C19" s="29" t="s">
        <v>273</v>
      </c>
      <c r="D19" s="28">
        <f t="shared" si="1"/>
        <v>17891200</v>
      </c>
      <c r="E19" s="28">
        <f t="shared" si="1"/>
        <v>10756310.92</v>
      </c>
      <c r="F19" s="32" t="s">
        <v>286</v>
      </c>
    </row>
    <row r="20" spans="1:6" ht="57.75" customHeight="1">
      <c r="A20" s="30" t="s">
        <v>274</v>
      </c>
      <c r="B20" s="26">
        <v>720</v>
      </c>
      <c r="C20" s="29" t="s">
        <v>275</v>
      </c>
      <c r="D20" s="28">
        <v>17891200</v>
      </c>
      <c r="E20" s="28">
        <v>10756310.92</v>
      </c>
      <c r="F20" s="32" t="s">
        <v>286</v>
      </c>
    </row>
    <row r="22" spans="1:5" ht="12.75">
      <c r="A22" s="92" t="s">
        <v>3</v>
      </c>
      <c r="B22" s="92"/>
      <c r="C22" s="92"/>
      <c r="D22" s="92"/>
      <c r="E22" s="92"/>
    </row>
    <row r="25" spans="1:3" ht="12.75">
      <c r="A25" s="12" t="s">
        <v>328</v>
      </c>
      <c r="B25" s="12"/>
      <c r="C25" s="12"/>
    </row>
    <row r="26" spans="1:6" ht="12.75">
      <c r="A26" s="12" t="s">
        <v>362</v>
      </c>
      <c r="B26" s="12"/>
      <c r="C26" s="10" t="s">
        <v>361</v>
      </c>
      <c r="D26" s="12"/>
      <c r="E26" s="12"/>
      <c r="F26" s="12"/>
    </row>
    <row r="27" spans="1:6" ht="12.75">
      <c r="A27" s="12"/>
      <c r="B27" s="12"/>
      <c r="C27" s="10"/>
      <c r="D27" s="12"/>
      <c r="E27" s="12"/>
      <c r="F27" s="12"/>
    </row>
    <row r="28" spans="1:6" ht="12.75">
      <c r="A28" s="12"/>
      <c r="B28" s="12"/>
      <c r="C28" s="10"/>
      <c r="D28" s="12"/>
      <c r="E28" s="12"/>
      <c r="F28" s="12"/>
    </row>
    <row r="29" spans="1:6" ht="12.75">
      <c r="A29" s="12" t="s">
        <v>47</v>
      </c>
      <c r="B29" s="12"/>
      <c r="C29" s="10"/>
      <c r="D29" s="12" t="s">
        <v>100</v>
      </c>
      <c r="E29" s="12"/>
      <c r="F29" s="12"/>
    </row>
    <row r="30" spans="1:6" ht="12.75">
      <c r="A30" s="12"/>
      <c r="B30" s="12"/>
      <c r="C30" s="10"/>
      <c r="D30" s="12"/>
      <c r="E30" s="12"/>
      <c r="F30" s="12"/>
    </row>
    <row r="31" spans="1:6" ht="12.75">
      <c r="A31" s="12"/>
      <c r="B31" s="12"/>
      <c r="C31" s="10"/>
      <c r="D31" s="12"/>
      <c r="E31" s="12"/>
      <c r="F31" s="12"/>
    </row>
    <row r="32" spans="1:6" ht="12.75">
      <c r="A32" s="12" t="s">
        <v>561</v>
      </c>
      <c r="B32" s="12"/>
      <c r="C32" s="10"/>
      <c r="E32" s="12"/>
      <c r="F32" s="12"/>
    </row>
    <row r="33" spans="1:6" ht="12.75">
      <c r="A33" s="12"/>
      <c r="B33" s="12"/>
      <c r="C33" s="12"/>
      <c r="D33" s="12"/>
      <c r="E33" s="12"/>
      <c r="F33" s="12"/>
    </row>
  </sheetData>
  <sheetProtection/>
  <mergeCells count="7">
    <mergeCell ref="A22:E22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view="pageBreakPreview" zoomScaleSheetLayoutView="100" zoomScalePageLayoutView="0" workbookViewId="0" topLeftCell="A40">
      <selection activeCell="A54" sqref="A54:A57"/>
    </sheetView>
  </sheetViews>
  <sheetFormatPr defaultColWidth="9.00390625" defaultRowHeight="12.75"/>
  <cols>
    <col min="1" max="1" width="31.375" style="8" customWidth="1"/>
    <col min="2" max="2" width="4.75390625" style="0" customWidth="1"/>
    <col min="3" max="3" width="24.625" style="0" customWidth="1"/>
    <col min="4" max="4" width="12.75390625" style="12" customWidth="1"/>
    <col min="5" max="5" width="11.375" style="12" customWidth="1"/>
    <col min="6" max="6" width="11.375" style="0" customWidth="1"/>
  </cols>
  <sheetData>
    <row r="1" spans="3:6" ht="10.5" customHeight="1">
      <c r="C1" s="100"/>
      <c r="D1" s="100"/>
      <c r="E1" s="100"/>
      <c r="F1" s="100"/>
    </row>
    <row r="2" spans="4:5" ht="9.75" customHeight="1">
      <c r="D2"/>
      <c r="E2" s="10"/>
    </row>
    <row r="3" spans="1:6" ht="19.5" customHeight="1" thickBot="1">
      <c r="A3" s="101" t="s">
        <v>278</v>
      </c>
      <c r="B3" s="101"/>
      <c r="C3" s="101"/>
      <c r="D3" s="101"/>
      <c r="E3" s="102"/>
      <c r="F3" s="11" t="s">
        <v>184</v>
      </c>
    </row>
    <row r="4" spans="2:6" ht="11.25" customHeight="1">
      <c r="B4" s="103" t="s">
        <v>556</v>
      </c>
      <c r="C4" s="103"/>
      <c r="F4" s="13" t="s">
        <v>195</v>
      </c>
    </row>
    <row r="5" spans="2:6" ht="17.25" customHeight="1">
      <c r="B5" s="14"/>
      <c r="C5" s="14"/>
      <c r="E5" s="12" t="s">
        <v>230</v>
      </c>
      <c r="F5" s="15">
        <v>42278</v>
      </c>
    </row>
    <row r="6" spans="1:6" ht="18.75" customHeight="1">
      <c r="A6" s="16" t="s">
        <v>206</v>
      </c>
      <c r="B6" s="12"/>
      <c r="C6" s="12"/>
      <c r="E6" s="12" t="s">
        <v>231</v>
      </c>
      <c r="F6" s="17" t="s">
        <v>232</v>
      </c>
    </row>
    <row r="7" spans="1:6" ht="17.25" customHeight="1">
      <c r="A7" s="105" t="s">
        <v>323</v>
      </c>
      <c r="B7" s="105"/>
      <c r="C7" s="105"/>
      <c r="D7" s="105"/>
      <c r="E7" s="12" t="s">
        <v>233</v>
      </c>
      <c r="F7" s="18">
        <v>951</v>
      </c>
    </row>
    <row r="8" spans="1:6" ht="35.25" customHeight="1">
      <c r="A8" s="104" t="s">
        <v>279</v>
      </c>
      <c r="B8" s="104"/>
      <c r="C8" s="104" t="s">
        <v>72</v>
      </c>
      <c r="D8" s="104"/>
      <c r="E8" s="12" t="s">
        <v>381</v>
      </c>
      <c r="F8" s="17" t="s">
        <v>58</v>
      </c>
    </row>
    <row r="9" spans="1:6" ht="15.75" customHeight="1">
      <c r="A9" s="106" t="s">
        <v>419</v>
      </c>
      <c r="B9" s="107"/>
      <c r="C9" s="107"/>
      <c r="D9" s="107"/>
      <c r="F9" s="18"/>
    </row>
    <row r="10" spans="1:6" ht="16.5" customHeight="1" thickBot="1">
      <c r="A10" s="16" t="s">
        <v>234</v>
      </c>
      <c r="B10" s="12"/>
      <c r="C10" s="12"/>
      <c r="F10" s="19">
        <v>383</v>
      </c>
    </row>
    <row r="11" spans="1:6" ht="15.75" customHeight="1">
      <c r="A11" s="99" t="s">
        <v>201</v>
      </c>
      <c r="B11" s="99"/>
      <c r="C11" s="99"/>
      <c r="D11" s="99"/>
      <c r="E11" s="99"/>
      <c r="F11" s="99"/>
    </row>
    <row r="12" spans="1:6" ht="48" customHeight="1">
      <c r="A12" s="58" t="s">
        <v>235</v>
      </c>
      <c r="B12" s="58" t="s">
        <v>236</v>
      </c>
      <c r="C12" s="58" t="s">
        <v>237</v>
      </c>
      <c r="D12" s="58" t="s">
        <v>238</v>
      </c>
      <c r="E12" s="58" t="s">
        <v>197</v>
      </c>
      <c r="F12" s="58" t="s">
        <v>239</v>
      </c>
    </row>
    <row r="13" spans="1:6" ht="13.5" customHeight="1">
      <c r="A13" s="59">
        <v>1</v>
      </c>
      <c r="B13" s="59">
        <v>2</v>
      </c>
      <c r="C13" s="59">
        <v>3</v>
      </c>
      <c r="D13" s="59" t="s">
        <v>181</v>
      </c>
      <c r="E13" s="59" t="s">
        <v>199</v>
      </c>
      <c r="F13" s="59" t="s">
        <v>200</v>
      </c>
    </row>
    <row r="14" spans="1:6" ht="12.75">
      <c r="A14" s="55" t="s">
        <v>240</v>
      </c>
      <c r="B14" s="34" t="s">
        <v>292</v>
      </c>
      <c r="C14" s="34" t="s">
        <v>193</v>
      </c>
      <c r="D14" s="60">
        <f>D16+D61</f>
        <v>17796800</v>
      </c>
      <c r="E14" s="37">
        <f>E16+E61</f>
        <v>12178380.71</v>
      </c>
      <c r="F14" s="37">
        <f aca="true" t="shared" si="0" ref="F14:F51">D14-E14</f>
        <v>5618419.289999999</v>
      </c>
    </row>
    <row r="15" spans="1:6" ht="12.75">
      <c r="A15" s="55" t="s">
        <v>287</v>
      </c>
      <c r="B15" s="61"/>
      <c r="C15" s="34"/>
      <c r="D15" s="60"/>
      <c r="E15" s="37"/>
      <c r="F15" s="37"/>
    </row>
    <row r="16" spans="1:6" ht="22.5">
      <c r="A16" s="72" t="s">
        <v>241</v>
      </c>
      <c r="B16" s="73" t="s">
        <v>292</v>
      </c>
      <c r="C16" s="36" t="s">
        <v>293</v>
      </c>
      <c r="D16" s="60">
        <f>D17+D21+D27+D35+D43+D50</f>
        <v>5459200</v>
      </c>
      <c r="E16" s="37">
        <f>E17+E21+E27+E35+E46+E50+E43+E54+E58</f>
        <v>3544736.5</v>
      </c>
      <c r="F16" s="37">
        <f t="shared" si="0"/>
        <v>1914463.5</v>
      </c>
    </row>
    <row r="17" spans="1:6" ht="12.75">
      <c r="A17" s="72" t="s">
        <v>242</v>
      </c>
      <c r="B17" s="73" t="s">
        <v>292</v>
      </c>
      <c r="C17" s="36" t="s">
        <v>294</v>
      </c>
      <c r="D17" s="60">
        <f>D18</f>
        <v>830600</v>
      </c>
      <c r="E17" s="37">
        <f>E18</f>
        <v>518330.60000000003</v>
      </c>
      <c r="F17" s="37">
        <f t="shared" si="0"/>
        <v>312269.39999999997</v>
      </c>
    </row>
    <row r="18" spans="1:6" ht="12.75">
      <c r="A18" s="72" t="s">
        <v>243</v>
      </c>
      <c r="B18" s="73" t="s">
        <v>292</v>
      </c>
      <c r="C18" s="36" t="s">
        <v>295</v>
      </c>
      <c r="D18" s="60">
        <f>D19</f>
        <v>830600</v>
      </c>
      <c r="E18" s="37">
        <f>E19+E20</f>
        <v>518330.60000000003</v>
      </c>
      <c r="F18" s="37">
        <f t="shared" si="0"/>
        <v>312269.39999999997</v>
      </c>
    </row>
    <row r="19" spans="1:6" ht="84" customHeight="1">
      <c r="A19" s="62" t="s">
        <v>414</v>
      </c>
      <c r="B19" s="52" t="s">
        <v>292</v>
      </c>
      <c r="C19" s="36" t="s">
        <v>296</v>
      </c>
      <c r="D19" s="37">
        <v>830600</v>
      </c>
      <c r="E19" s="37">
        <v>441306.58</v>
      </c>
      <c r="F19" s="37">
        <f t="shared" si="0"/>
        <v>389293.42</v>
      </c>
    </row>
    <row r="20" spans="1:6" ht="56.25" customHeight="1">
      <c r="A20" s="54" t="s">
        <v>415</v>
      </c>
      <c r="B20" s="52" t="s">
        <v>292</v>
      </c>
      <c r="C20" s="36" t="s">
        <v>297</v>
      </c>
      <c r="D20" s="37" t="s">
        <v>285</v>
      </c>
      <c r="E20" s="37">
        <v>77024.02</v>
      </c>
      <c r="F20" s="37" t="s">
        <v>285</v>
      </c>
    </row>
    <row r="21" spans="1:6" ht="36" customHeight="1">
      <c r="A21" s="72" t="s">
        <v>83</v>
      </c>
      <c r="B21" s="73" t="s">
        <v>292</v>
      </c>
      <c r="C21" s="36" t="s">
        <v>84</v>
      </c>
      <c r="D21" s="37">
        <f>D22</f>
        <v>2216400</v>
      </c>
      <c r="E21" s="37">
        <f>E22</f>
        <v>1861926.4100000001</v>
      </c>
      <c r="F21" s="37">
        <f t="shared" si="0"/>
        <v>354473.58999999985</v>
      </c>
    </row>
    <row r="22" spans="1:6" ht="39" customHeight="1">
      <c r="A22" s="72" t="s">
        <v>416</v>
      </c>
      <c r="B22" s="73" t="s">
        <v>292</v>
      </c>
      <c r="C22" s="36" t="s">
        <v>85</v>
      </c>
      <c r="D22" s="37">
        <f>D23+D24+D25+D26</f>
        <v>2216400</v>
      </c>
      <c r="E22" s="37">
        <f>E23+E24+E25+E26</f>
        <v>1861926.4100000001</v>
      </c>
      <c r="F22" s="37">
        <f t="shared" si="0"/>
        <v>354473.58999999985</v>
      </c>
    </row>
    <row r="23" spans="1:6" ht="75" customHeight="1">
      <c r="A23" s="54" t="s">
        <v>329</v>
      </c>
      <c r="B23" s="52" t="s">
        <v>292</v>
      </c>
      <c r="C23" s="36" t="s">
        <v>86</v>
      </c>
      <c r="D23" s="37">
        <v>677800</v>
      </c>
      <c r="E23" s="37">
        <v>639009.52</v>
      </c>
      <c r="F23" s="37">
        <f t="shared" si="0"/>
        <v>38790.47999999998</v>
      </c>
    </row>
    <row r="24" spans="1:6" ht="96" customHeight="1">
      <c r="A24" s="54" t="s">
        <v>330</v>
      </c>
      <c r="B24" s="52" t="s">
        <v>292</v>
      </c>
      <c r="C24" s="36" t="s">
        <v>87</v>
      </c>
      <c r="D24" s="37">
        <v>25300</v>
      </c>
      <c r="E24" s="37">
        <v>17353.43</v>
      </c>
      <c r="F24" s="37">
        <f t="shared" si="0"/>
        <v>7946.57</v>
      </c>
    </row>
    <row r="25" spans="1:6" ht="74.25" customHeight="1">
      <c r="A25" s="54" t="s">
        <v>331</v>
      </c>
      <c r="B25" s="52" t="s">
        <v>292</v>
      </c>
      <c r="C25" s="36" t="s">
        <v>88</v>
      </c>
      <c r="D25" s="37">
        <v>1484600</v>
      </c>
      <c r="E25" s="37">
        <v>1282036.63</v>
      </c>
      <c r="F25" s="37">
        <f t="shared" si="0"/>
        <v>202563.3700000001</v>
      </c>
    </row>
    <row r="26" spans="1:6" ht="75" customHeight="1">
      <c r="A26" s="54" t="s">
        <v>332</v>
      </c>
      <c r="B26" s="52" t="s">
        <v>292</v>
      </c>
      <c r="C26" s="36" t="s">
        <v>89</v>
      </c>
      <c r="D26" s="37">
        <v>28700</v>
      </c>
      <c r="E26" s="37">
        <v>-76473.17</v>
      </c>
      <c r="F26" s="37">
        <f t="shared" si="0"/>
        <v>105173.17</v>
      </c>
    </row>
    <row r="27" spans="1:6" ht="12.75">
      <c r="A27" s="72" t="s">
        <v>244</v>
      </c>
      <c r="B27" s="73" t="s">
        <v>292</v>
      </c>
      <c r="C27" s="36" t="s">
        <v>90</v>
      </c>
      <c r="D27" s="37">
        <f>D28</f>
        <v>151300</v>
      </c>
      <c r="E27" s="37">
        <f>E28</f>
        <v>72309.91</v>
      </c>
      <c r="F27" s="37">
        <f t="shared" si="0"/>
        <v>78990.09</v>
      </c>
    </row>
    <row r="28" spans="1:6" ht="27" customHeight="1">
      <c r="A28" s="72" t="s">
        <v>245</v>
      </c>
      <c r="B28" s="73" t="s">
        <v>292</v>
      </c>
      <c r="C28" s="36" t="s">
        <v>91</v>
      </c>
      <c r="D28" s="37">
        <f>D29+D32+D34</f>
        <v>151300</v>
      </c>
      <c r="E28" s="37">
        <f>E29+E32+E34</f>
        <v>72309.91</v>
      </c>
      <c r="F28" s="37">
        <f t="shared" si="0"/>
        <v>78990.09</v>
      </c>
    </row>
    <row r="29" spans="1:6" ht="36" customHeight="1">
      <c r="A29" s="55" t="s">
        <v>246</v>
      </c>
      <c r="B29" s="52" t="s">
        <v>292</v>
      </c>
      <c r="C29" s="36" t="s">
        <v>92</v>
      </c>
      <c r="D29" s="37">
        <f>D30</f>
        <v>24700</v>
      </c>
      <c r="E29" s="37">
        <f>E30+E31</f>
        <v>46134.590000000004</v>
      </c>
      <c r="F29" s="37">
        <f t="shared" si="0"/>
        <v>-21434.590000000004</v>
      </c>
    </row>
    <row r="30" spans="1:6" ht="33.75" customHeight="1">
      <c r="A30" s="55" t="s">
        <v>246</v>
      </c>
      <c r="B30" s="52" t="s">
        <v>292</v>
      </c>
      <c r="C30" s="36" t="s">
        <v>298</v>
      </c>
      <c r="D30" s="37">
        <v>24700</v>
      </c>
      <c r="E30" s="37">
        <v>46036.83</v>
      </c>
      <c r="F30" s="37">
        <f t="shared" si="0"/>
        <v>-21336.83</v>
      </c>
    </row>
    <row r="31" spans="1:6" ht="49.5" customHeight="1">
      <c r="A31" s="55" t="s">
        <v>513</v>
      </c>
      <c r="B31" s="52" t="s">
        <v>292</v>
      </c>
      <c r="C31" s="36" t="s">
        <v>512</v>
      </c>
      <c r="D31" s="37" t="s">
        <v>285</v>
      </c>
      <c r="E31" s="37">
        <v>97.76</v>
      </c>
      <c r="F31" s="37" t="s">
        <v>285</v>
      </c>
    </row>
    <row r="32" spans="1:6" ht="44.25" customHeight="1">
      <c r="A32" s="55" t="s">
        <v>417</v>
      </c>
      <c r="B32" s="52" t="s">
        <v>292</v>
      </c>
      <c r="C32" s="36" t="s">
        <v>299</v>
      </c>
      <c r="D32" s="37">
        <f>D33</f>
        <v>68000</v>
      </c>
      <c r="E32" s="37">
        <f>E33</f>
        <v>4225.84</v>
      </c>
      <c r="F32" s="37">
        <f t="shared" si="0"/>
        <v>63774.16</v>
      </c>
    </row>
    <row r="33" spans="1:6" ht="44.25" customHeight="1">
      <c r="A33" s="55" t="s">
        <v>417</v>
      </c>
      <c r="B33" s="52" t="s">
        <v>292</v>
      </c>
      <c r="C33" s="36" t="s">
        <v>300</v>
      </c>
      <c r="D33" s="37">
        <v>68000</v>
      </c>
      <c r="E33" s="37">
        <v>4225.84</v>
      </c>
      <c r="F33" s="37">
        <f t="shared" si="0"/>
        <v>63774.16</v>
      </c>
    </row>
    <row r="34" spans="1:6" ht="30" customHeight="1">
      <c r="A34" s="54" t="s">
        <v>291</v>
      </c>
      <c r="B34" s="52" t="s">
        <v>292</v>
      </c>
      <c r="C34" s="36" t="s">
        <v>93</v>
      </c>
      <c r="D34" s="37">
        <v>58600</v>
      </c>
      <c r="E34" s="37">
        <v>21949.48</v>
      </c>
      <c r="F34" s="37">
        <f>D34-E34</f>
        <v>36650.520000000004</v>
      </c>
    </row>
    <row r="35" spans="1:6" ht="12.75">
      <c r="A35" s="72" t="s">
        <v>247</v>
      </c>
      <c r="B35" s="73" t="s">
        <v>292</v>
      </c>
      <c r="C35" s="36" t="s">
        <v>301</v>
      </c>
      <c r="D35" s="37">
        <f>D36+D38</f>
        <v>1985200</v>
      </c>
      <c r="E35" s="37">
        <f>E36+E38</f>
        <v>911207.2499999999</v>
      </c>
      <c r="F35" s="37">
        <f t="shared" si="0"/>
        <v>1073992.75</v>
      </c>
    </row>
    <row r="36" spans="1:6" ht="12.75">
      <c r="A36" s="72" t="s">
        <v>248</v>
      </c>
      <c r="B36" s="73" t="s">
        <v>292</v>
      </c>
      <c r="C36" s="36" t="s">
        <v>302</v>
      </c>
      <c r="D36" s="37">
        <f>D37</f>
        <v>252100</v>
      </c>
      <c r="E36" s="37">
        <f>E37</f>
        <v>93516.62</v>
      </c>
      <c r="F36" s="37">
        <f t="shared" si="0"/>
        <v>158583.38</v>
      </c>
    </row>
    <row r="37" spans="1:6" ht="43.5" customHeight="1">
      <c r="A37" s="55" t="s">
        <v>477</v>
      </c>
      <c r="B37" s="52" t="s">
        <v>292</v>
      </c>
      <c r="C37" s="36" t="s">
        <v>303</v>
      </c>
      <c r="D37" s="37">
        <v>252100</v>
      </c>
      <c r="E37" s="37">
        <v>93516.62</v>
      </c>
      <c r="F37" s="37">
        <f t="shared" si="0"/>
        <v>158583.38</v>
      </c>
    </row>
    <row r="38" spans="1:6" ht="12.75">
      <c r="A38" s="72" t="s">
        <v>249</v>
      </c>
      <c r="B38" s="73" t="s">
        <v>292</v>
      </c>
      <c r="C38" s="36" t="s">
        <v>304</v>
      </c>
      <c r="D38" s="37">
        <f>D39+D41</f>
        <v>1733100</v>
      </c>
      <c r="E38" s="37">
        <f>E39+E41</f>
        <v>817690.6299999999</v>
      </c>
      <c r="F38" s="37">
        <f t="shared" si="0"/>
        <v>915409.3700000001</v>
      </c>
    </row>
    <row r="39" spans="1:6" ht="30" customHeight="1">
      <c r="A39" s="55" t="s">
        <v>470</v>
      </c>
      <c r="B39" s="73" t="s">
        <v>292</v>
      </c>
      <c r="C39" s="36" t="s">
        <v>411</v>
      </c>
      <c r="D39" s="37">
        <f>D40</f>
        <v>759400</v>
      </c>
      <c r="E39" s="37">
        <f>E40</f>
        <v>291694.29</v>
      </c>
      <c r="F39" s="37">
        <f t="shared" si="0"/>
        <v>467705.71</v>
      </c>
    </row>
    <row r="40" spans="1:6" ht="45" customHeight="1">
      <c r="A40" s="55" t="s">
        <v>413</v>
      </c>
      <c r="B40" s="52" t="s">
        <v>292</v>
      </c>
      <c r="C40" s="36" t="s">
        <v>410</v>
      </c>
      <c r="D40" s="37">
        <v>759400</v>
      </c>
      <c r="E40" s="37">
        <v>291694.29</v>
      </c>
      <c r="F40" s="37">
        <f t="shared" si="0"/>
        <v>467705.71</v>
      </c>
    </row>
    <row r="41" spans="1:6" ht="33" customHeight="1">
      <c r="A41" s="55" t="s">
        <v>471</v>
      </c>
      <c r="B41" s="73" t="s">
        <v>292</v>
      </c>
      <c r="C41" s="36" t="s">
        <v>409</v>
      </c>
      <c r="D41" s="37">
        <f>D42</f>
        <v>973700</v>
      </c>
      <c r="E41" s="37">
        <f>E42</f>
        <v>525996.34</v>
      </c>
      <c r="F41" s="37">
        <f t="shared" si="0"/>
        <v>447703.66000000003</v>
      </c>
    </row>
    <row r="42" spans="1:6" ht="48.75" customHeight="1">
      <c r="A42" s="55" t="s">
        <v>412</v>
      </c>
      <c r="B42" s="52" t="s">
        <v>292</v>
      </c>
      <c r="C42" s="36" t="s">
        <v>408</v>
      </c>
      <c r="D42" s="37">
        <v>973700</v>
      </c>
      <c r="E42" s="37">
        <v>525996.34</v>
      </c>
      <c r="F42" s="37">
        <f t="shared" si="0"/>
        <v>447703.66000000003</v>
      </c>
    </row>
    <row r="43" spans="1:6" ht="12.75">
      <c r="A43" s="72" t="s">
        <v>250</v>
      </c>
      <c r="B43" s="73" t="s">
        <v>292</v>
      </c>
      <c r="C43" s="36" t="s">
        <v>305</v>
      </c>
      <c r="D43" s="37">
        <f aca="true" t="shared" si="1" ref="D43:F44">D44</f>
        <v>75700</v>
      </c>
      <c r="E43" s="37">
        <f t="shared" si="1"/>
        <v>19976.13</v>
      </c>
      <c r="F43" s="37">
        <f t="shared" si="1"/>
        <v>55723.869999999995</v>
      </c>
    </row>
    <row r="44" spans="1:6" ht="51" customHeight="1">
      <c r="A44" s="72" t="s">
        <v>251</v>
      </c>
      <c r="B44" s="73" t="s">
        <v>292</v>
      </c>
      <c r="C44" s="36" t="s">
        <v>306</v>
      </c>
      <c r="D44" s="37">
        <f t="shared" si="1"/>
        <v>75700</v>
      </c>
      <c r="E44" s="37">
        <f t="shared" si="1"/>
        <v>19976.13</v>
      </c>
      <c r="F44" s="37">
        <f t="shared" si="1"/>
        <v>55723.869999999995</v>
      </c>
    </row>
    <row r="45" spans="1:6" ht="78.75" customHeight="1">
      <c r="A45" s="55" t="s">
        <v>70</v>
      </c>
      <c r="B45" s="52" t="s">
        <v>292</v>
      </c>
      <c r="C45" s="36" t="s">
        <v>307</v>
      </c>
      <c r="D45" s="37">
        <v>75700</v>
      </c>
      <c r="E45" s="37">
        <v>19976.13</v>
      </c>
      <c r="F45" s="37">
        <f>D45-E45</f>
        <v>55723.869999999995</v>
      </c>
    </row>
    <row r="46" spans="1:6" ht="45" customHeight="1">
      <c r="A46" s="55" t="s">
        <v>71</v>
      </c>
      <c r="B46" s="52" t="s">
        <v>292</v>
      </c>
      <c r="C46" s="36" t="s">
        <v>59</v>
      </c>
      <c r="D46" s="37" t="s">
        <v>285</v>
      </c>
      <c r="E46" s="37">
        <f aca="true" t="shared" si="2" ref="E46:F48">E47</f>
        <v>2.84</v>
      </c>
      <c r="F46" s="37" t="str">
        <f t="shared" si="2"/>
        <v>-</v>
      </c>
    </row>
    <row r="47" spans="1:6" ht="24.75" customHeight="1">
      <c r="A47" s="55" t="s">
        <v>65</v>
      </c>
      <c r="B47" s="52" t="s">
        <v>292</v>
      </c>
      <c r="C47" s="36" t="s">
        <v>60</v>
      </c>
      <c r="D47" s="37" t="str">
        <f>D48</f>
        <v>-</v>
      </c>
      <c r="E47" s="37">
        <f t="shared" si="2"/>
        <v>2.84</v>
      </c>
      <c r="F47" s="37" t="str">
        <f t="shared" si="2"/>
        <v>-</v>
      </c>
    </row>
    <row r="48" spans="1:6" ht="36.75" customHeight="1">
      <c r="A48" s="55" t="s">
        <v>64</v>
      </c>
      <c r="B48" s="52" t="s">
        <v>292</v>
      </c>
      <c r="C48" s="36" t="s">
        <v>61</v>
      </c>
      <c r="D48" s="37" t="str">
        <f>D49</f>
        <v>-</v>
      </c>
      <c r="E48" s="37">
        <f t="shared" si="2"/>
        <v>2.84</v>
      </c>
      <c r="F48" s="37" t="str">
        <f t="shared" si="2"/>
        <v>-</v>
      </c>
    </row>
    <row r="49" spans="1:6" ht="56.25" customHeight="1">
      <c r="A49" s="55" t="s">
        <v>478</v>
      </c>
      <c r="B49" s="52" t="s">
        <v>292</v>
      </c>
      <c r="C49" s="36" t="s">
        <v>62</v>
      </c>
      <c r="D49" s="37" t="s">
        <v>285</v>
      </c>
      <c r="E49" s="37">
        <v>2.84</v>
      </c>
      <c r="F49" s="37" t="s">
        <v>285</v>
      </c>
    </row>
    <row r="50" spans="1:6" ht="53.25" customHeight="1">
      <c r="A50" s="72" t="s">
        <v>252</v>
      </c>
      <c r="B50" s="73" t="s">
        <v>292</v>
      </c>
      <c r="C50" s="36" t="s">
        <v>308</v>
      </c>
      <c r="D50" s="37">
        <f aca="true" t="shared" si="3" ref="D50:E52">D51</f>
        <v>200000</v>
      </c>
      <c r="E50" s="37">
        <f t="shared" si="3"/>
        <v>135883.36</v>
      </c>
      <c r="F50" s="37">
        <f t="shared" si="0"/>
        <v>64116.640000000014</v>
      </c>
    </row>
    <row r="51" spans="1:6" ht="104.25" customHeight="1">
      <c r="A51" s="72" t="s">
        <v>324</v>
      </c>
      <c r="B51" s="73" t="s">
        <v>292</v>
      </c>
      <c r="C51" s="36" t="s">
        <v>363</v>
      </c>
      <c r="D51" s="37">
        <f t="shared" si="3"/>
        <v>200000</v>
      </c>
      <c r="E51" s="37">
        <f t="shared" si="3"/>
        <v>135883.36</v>
      </c>
      <c r="F51" s="37">
        <f t="shared" si="0"/>
        <v>64116.640000000014</v>
      </c>
    </row>
    <row r="52" spans="1:6" ht="45">
      <c r="A52" s="74" t="s">
        <v>418</v>
      </c>
      <c r="B52" s="52" t="s">
        <v>292</v>
      </c>
      <c r="C52" s="36" t="s">
        <v>94</v>
      </c>
      <c r="D52" s="37">
        <f t="shared" si="3"/>
        <v>200000</v>
      </c>
      <c r="E52" s="37">
        <f t="shared" si="3"/>
        <v>135883.36</v>
      </c>
      <c r="F52" s="37">
        <f>F53</f>
        <v>64116.640000000014</v>
      </c>
    </row>
    <row r="53" spans="1:6" ht="39" customHeight="1">
      <c r="A53" s="75" t="s">
        <v>479</v>
      </c>
      <c r="B53" s="52" t="s">
        <v>292</v>
      </c>
      <c r="C53" s="36" t="s">
        <v>95</v>
      </c>
      <c r="D53" s="37">
        <v>200000</v>
      </c>
      <c r="E53" s="37">
        <v>135883.36</v>
      </c>
      <c r="F53" s="37">
        <f>D53-E53</f>
        <v>64116.640000000014</v>
      </c>
    </row>
    <row r="54" spans="1:6" ht="39" customHeight="1">
      <c r="A54" s="85" t="s">
        <v>504</v>
      </c>
      <c r="B54" s="52" t="s">
        <v>292</v>
      </c>
      <c r="C54" s="36" t="s">
        <v>505</v>
      </c>
      <c r="D54" s="37" t="s">
        <v>285</v>
      </c>
      <c r="E54" s="37">
        <v>100</v>
      </c>
      <c r="F54" s="37" t="s">
        <v>285</v>
      </c>
    </row>
    <row r="55" spans="1:6" ht="96" customHeight="1">
      <c r="A55" s="85" t="s">
        <v>502</v>
      </c>
      <c r="B55" s="52" t="s">
        <v>292</v>
      </c>
      <c r="C55" s="36" t="s">
        <v>503</v>
      </c>
      <c r="D55" s="37" t="s">
        <v>285</v>
      </c>
      <c r="E55" s="37">
        <v>100</v>
      </c>
      <c r="F55" s="37" t="s">
        <v>285</v>
      </c>
    </row>
    <row r="56" spans="1:6" ht="103.5" customHeight="1">
      <c r="A56" s="85" t="s">
        <v>500</v>
      </c>
      <c r="B56" s="52" t="s">
        <v>292</v>
      </c>
      <c r="C56" s="36" t="s">
        <v>501</v>
      </c>
      <c r="D56" s="37" t="s">
        <v>285</v>
      </c>
      <c r="E56" s="37">
        <v>100</v>
      </c>
      <c r="F56" s="37" t="s">
        <v>285</v>
      </c>
    </row>
    <row r="57" spans="1:6" ht="91.5" customHeight="1">
      <c r="A57" s="75" t="s">
        <v>499</v>
      </c>
      <c r="B57" s="52" t="s">
        <v>292</v>
      </c>
      <c r="C57" s="36" t="s">
        <v>498</v>
      </c>
      <c r="D57" s="37" t="s">
        <v>285</v>
      </c>
      <c r="E57" s="37">
        <v>100</v>
      </c>
      <c r="F57" s="37" t="s">
        <v>285</v>
      </c>
    </row>
    <row r="58" spans="1:6" ht="28.5" customHeight="1">
      <c r="A58" s="75" t="s">
        <v>510</v>
      </c>
      <c r="B58" s="52" t="s">
        <v>292</v>
      </c>
      <c r="C58" s="36" t="s">
        <v>511</v>
      </c>
      <c r="D58" s="37" t="s">
        <v>285</v>
      </c>
      <c r="E58" s="37">
        <v>25000</v>
      </c>
      <c r="F58" s="37" t="s">
        <v>285</v>
      </c>
    </row>
    <row r="59" spans="1:6" ht="45.75" customHeight="1">
      <c r="A59" s="75" t="s">
        <v>508</v>
      </c>
      <c r="B59" s="52" t="s">
        <v>292</v>
      </c>
      <c r="C59" s="36" t="s">
        <v>509</v>
      </c>
      <c r="D59" s="37" t="s">
        <v>285</v>
      </c>
      <c r="E59" s="37">
        <v>25000</v>
      </c>
      <c r="F59" s="37" t="s">
        <v>285</v>
      </c>
    </row>
    <row r="60" spans="1:6" ht="56.25" customHeight="1">
      <c r="A60" s="75" t="s">
        <v>507</v>
      </c>
      <c r="B60" s="52" t="s">
        <v>292</v>
      </c>
      <c r="C60" s="36" t="s">
        <v>506</v>
      </c>
      <c r="D60" s="37" t="s">
        <v>285</v>
      </c>
      <c r="E60" s="37">
        <v>25000</v>
      </c>
      <c r="F60" s="37" t="s">
        <v>285</v>
      </c>
    </row>
    <row r="61" spans="1:6" ht="12.75">
      <c r="A61" s="72" t="s">
        <v>253</v>
      </c>
      <c r="B61" s="73" t="s">
        <v>292</v>
      </c>
      <c r="C61" s="36" t="s">
        <v>309</v>
      </c>
      <c r="D61" s="53">
        <f>D62</f>
        <v>12337600</v>
      </c>
      <c r="E61" s="37">
        <f aca="true" t="shared" si="4" ref="E61:E69">E62</f>
        <v>8633644.21</v>
      </c>
      <c r="F61" s="53">
        <f>F62</f>
        <v>3703955.79</v>
      </c>
    </row>
    <row r="62" spans="1:6" ht="34.5" customHeight="1">
      <c r="A62" s="72" t="s">
        <v>254</v>
      </c>
      <c r="B62" s="73" t="s">
        <v>292</v>
      </c>
      <c r="C62" s="36" t="s">
        <v>310</v>
      </c>
      <c r="D62" s="53">
        <f>D63+D66+D71</f>
        <v>12337600</v>
      </c>
      <c r="E62" s="37">
        <f>E63+E66+E71</f>
        <v>8633644.21</v>
      </c>
      <c r="F62" s="53">
        <f>F63+F71</f>
        <v>3703955.79</v>
      </c>
    </row>
    <row r="63" spans="1:6" ht="27" customHeight="1">
      <c r="A63" s="72" t="s">
        <v>256</v>
      </c>
      <c r="B63" s="73" t="s">
        <v>292</v>
      </c>
      <c r="C63" s="36" t="s">
        <v>311</v>
      </c>
      <c r="D63" s="53">
        <f>D64</f>
        <v>10622800</v>
      </c>
      <c r="E63" s="37">
        <f t="shared" si="4"/>
        <v>7294900</v>
      </c>
      <c r="F63" s="53">
        <f>F64</f>
        <v>3327900</v>
      </c>
    </row>
    <row r="64" spans="1:6" ht="27" customHeight="1">
      <c r="A64" s="72" t="s">
        <v>257</v>
      </c>
      <c r="B64" s="73" t="s">
        <v>292</v>
      </c>
      <c r="C64" s="36" t="s">
        <v>312</v>
      </c>
      <c r="D64" s="53">
        <f>D65</f>
        <v>10622800</v>
      </c>
      <c r="E64" s="37">
        <f t="shared" si="4"/>
        <v>7294900</v>
      </c>
      <c r="F64" s="53">
        <f>F65</f>
        <v>3327900</v>
      </c>
    </row>
    <row r="65" spans="1:6" ht="30" customHeight="1">
      <c r="A65" s="55" t="s">
        <v>472</v>
      </c>
      <c r="B65" s="52" t="s">
        <v>292</v>
      </c>
      <c r="C65" s="36" t="s">
        <v>313</v>
      </c>
      <c r="D65" s="37">
        <v>10622800</v>
      </c>
      <c r="E65" s="37">
        <v>7294900</v>
      </c>
      <c r="F65" s="37">
        <f>D65-E65</f>
        <v>3327900</v>
      </c>
    </row>
    <row r="66" spans="1:6" ht="48" customHeight="1">
      <c r="A66" s="72" t="s">
        <v>258</v>
      </c>
      <c r="B66" s="73" t="s">
        <v>292</v>
      </c>
      <c r="C66" s="36" t="s">
        <v>314</v>
      </c>
      <c r="D66" s="37">
        <f>D67+D69</f>
        <v>148400</v>
      </c>
      <c r="E66" s="37">
        <f>E67+E69</f>
        <v>148400</v>
      </c>
      <c r="F66" s="37" t="str">
        <f>F67</f>
        <v>-</v>
      </c>
    </row>
    <row r="67" spans="1:6" ht="35.25" customHeight="1">
      <c r="A67" s="72" t="s">
        <v>259</v>
      </c>
      <c r="B67" s="73" t="s">
        <v>292</v>
      </c>
      <c r="C67" s="36" t="s">
        <v>315</v>
      </c>
      <c r="D67" s="37">
        <f>D68</f>
        <v>148200</v>
      </c>
      <c r="E67" s="37">
        <f t="shared" si="4"/>
        <v>148200</v>
      </c>
      <c r="F67" s="37" t="str">
        <f>F68</f>
        <v>-</v>
      </c>
    </row>
    <row r="68" spans="1:6" ht="48.75" customHeight="1">
      <c r="A68" s="55" t="s">
        <v>473</v>
      </c>
      <c r="B68" s="52" t="s">
        <v>292</v>
      </c>
      <c r="C68" s="36" t="s">
        <v>316</v>
      </c>
      <c r="D68" s="37">
        <v>148200</v>
      </c>
      <c r="E68" s="37">
        <v>148200</v>
      </c>
      <c r="F68" s="37" t="s">
        <v>285</v>
      </c>
    </row>
    <row r="69" spans="1:6" ht="35.25" customHeight="1">
      <c r="A69" s="72" t="s">
        <v>96</v>
      </c>
      <c r="B69" s="73" t="s">
        <v>292</v>
      </c>
      <c r="C69" s="76" t="s">
        <v>317</v>
      </c>
      <c r="D69" s="37">
        <f>D70</f>
        <v>200</v>
      </c>
      <c r="E69" s="37">
        <f t="shared" si="4"/>
        <v>200</v>
      </c>
      <c r="F69" s="37" t="str">
        <f>F70</f>
        <v>-</v>
      </c>
    </row>
    <row r="70" spans="1:6" ht="39" customHeight="1">
      <c r="A70" s="72" t="s">
        <v>474</v>
      </c>
      <c r="B70" s="73" t="s">
        <v>292</v>
      </c>
      <c r="C70" s="76" t="s">
        <v>318</v>
      </c>
      <c r="D70" s="37">
        <v>200</v>
      </c>
      <c r="E70" s="37">
        <v>200</v>
      </c>
      <c r="F70" s="37" t="s">
        <v>285</v>
      </c>
    </row>
    <row r="71" spans="1:6" ht="18" customHeight="1">
      <c r="A71" s="72" t="s">
        <v>226</v>
      </c>
      <c r="B71" s="73" t="s">
        <v>292</v>
      </c>
      <c r="C71" s="76" t="s">
        <v>319</v>
      </c>
      <c r="D71" s="37">
        <f>D72+D74</f>
        <v>1566400</v>
      </c>
      <c r="E71" s="37">
        <f>E74</f>
        <v>1190344.21</v>
      </c>
      <c r="F71" s="37">
        <f>D71-E71</f>
        <v>376055.79000000004</v>
      </c>
    </row>
    <row r="72" spans="1:6" ht="57.75" customHeight="1">
      <c r="A72" s="64" t="s">
        <v>552</v>
      </c>
      <c r="B72" s="52" t="s">
        <v>292</v>
      </c>
      <c r="C72" s="87" t="s">
        <v>555</v>
      </c>
      <c r="D72" s="37">
        <f>D73</f>
        <v>50000</v>
      </c>
      <c r="E72" s="37" t="s">
        <v>285</v>
      </c>
      <c r="F72" s="37">
        <f>F73</f>
        <v>50000</v>
      </c>
    </row>
    <row r="73" spans="1:6" ht="64.5" customHeight="1">
      <c r="A73" s="64" t="s">
        <v>553</v>
      </c>
      <c r="B73" s="52" t="s">
        <v>292</v>
      </c>
      <c r="C73" s="87" t="s">
        <v>554</v>
      </c>
      <c r="D73" s="37">
        <v>50000</v>
      </c>
      <c r="E73" s="37" t="s">
        <v>285</v>
      </c>
      <c r="F73" s="37">
        <f>D73</f>
        <v>50000</v>
      </c>
    </row>
    <row r="74" spans="1:6" ht="36" customHeight="1">
      <c r="A74" s="55" t="s">
        <v>475</v>
      </c>
      <c r="B74" s="52" t="s">
        <v>292</v>
      </c>
      <c r="C74" s="36" t="s">
        <v>320</v>
      </c>
      <c r="D74" s="37">
        <f>D75</f>
        <v>1516400</v>
      </c>
      <c r="E74" s="37">
        <f>E75</f>
        <v>1190344.21</v>
      </c>
      <c r="F74" s="37">
        <f>F75</f>
        <v>326055.79000000004</v>
      </c>
    </row>
    <row r="75" spans="1:6" ht="39" customHeight="1">
      <c r="A75" s="55" t="s">
        <v>476</v>
      </c>
      <c r="B75" s="52" t="s">
        <v>292</v>
      </c>
      <c r="C75" s="36" t="s">
        <v>321</v>
      </c>
      <c r="D75" s="37">
        <v>1516400</v>
      </c>
      <c r="E75" s="37">
        <v>1190344.21</v>
      </c>
      <c r="F75" s="37">
        <f>D75-E75</f>
        <v>326055.79000000004</v>
      </c>
    </row>
    <row r="76" spans="1:6" ht="11.25" customHeight="1">
      <c r="A76" s="21"/>
      <c r="B76" s="22"/>
      <c r="C76" s="22"/>
      <c r="D76" s="68"/>
      <c r="F76" s="22"/>
    </row>
    <row r="77" ht="11.25" customHeight="1">
      <c r="D77" s="68"/>
    </row>
    <row r="78" ht="11.25" customHeight="1"/>
    <row r="79" ht="11.25" customHeight="1"/>
    <row r="80" ht="11.25" customHeight="1"/>
    <row r="81" ht="23.25" customHeight="1"/>
    <row r="82" ht="9.75" customHeight="1"/>
    <row r="83" ht="12.75" customHeight="1"/>
  </sheetData>
  <sheetProtection/>
  <mergeCells count="8">
    <mergeCell ref="A11:F11"/>
    <mergeCell ref="C1:F1"/>
    <mergeCell ref="A3:E3"/>
    <mergeCell ref="B4:C4"/>
    <mergeCell ref="C8:D8"/>
    <mergeCell ref="A8:B8"/>
    <mergeCell ref="A7:D7"/>
    <mergeCell ref="A9:D9"/>
  </mergeCells>
  <printOptions horizontalCentered="1"/>
  <pageMargins left="0.3937007874015748" right="0.3937007874015748" top="0.5905511811023623" bottom="0.3937007874015748" header="0" footer="0"/>
  <pageSetup fitToHeight="4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2015-10-01T06:53:55Z</cp:lastPrinted>
  <dcterms:created xsi:type="dcterms:W3CDTF">1999-06-18T11:49:53Z</dcterms:created>
  <dcterms:modified xsi:type="dcterms:W3CDTF">2015-10-08T08:57:29Z</dcterms:modified>
  <cp:category/>
  <cp:version/>
  <cp:contentType/>
  <cp:contentStatus/>
</cp:coreProperties>
</file>