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.1_5" sheetId="1" r:id="rId1"/>
  </sheets>
  <definedNames>
    <definedName name="_xlnm.Print_Area" localSheetId="0">'стр.1_5'!$A$1:$FH$165</definedName>
  </definedNames>
  <calcPr fullCalcOnLoad="1"/>
</workbook>
</file>

<file path=xl/sharedStrings.xml><?xml version="1.0" encoding="utf-8"?>
<sst xmlns="http://schemas.openxmlformats.org/spreadsheetml/2006/main" count="864" uniqueCount="278">
  <si>
    <t>(в ред. Приказов Минфина России от 26.10.2012 № 139н, от 29.12.2014 № 172н, от 20.03.2015 № 43н))</t>
  </si>
  <si>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</si>
  <si>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</si>
  <si>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</si>
  <si>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</si>
  <si>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</si>
  <si>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</si>
  <si>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 xml:space="preserve"> г.</t>
  </si>
  <si>
    <t>Дата</t>
  </si>
  <si>
    <t>Учреждение</t>
  </si>
  <si>
    <t>Муниципальные учреждения культуры Комиссаровского сельского поселения</t>
  </si>
  <si>
    <t>по ОКПО</t>
  </si>
  <si>
    <t>04228415</t>
  </si>
  <si>
    <t>Обособленное подразделение</t>
  </si>
  <si>
    <t>Учредитель</t>
  </si>
  <si>
    <t>Администрация Комиссаровского сельского поселения</t>
  </si>
  <si>
    <t>по ОКТМО</t>
  </si>
  <si>
    <t>60626435</t>
  </si>
  <si>
    <t>Наименование органа, осуществля-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</si>
  <si>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</si>
  <si>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</si>
  <si>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</si>
  <si>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</si>
  <si>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</si>
  <si>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</si>
  <si>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</si>
  <si>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</si>
  <si>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</si>
  <si>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</si>
  <si>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</si>
  <si>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</si>
  <si>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</si>
  <si>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</si>
  <si>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</si>
  <si>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</si>
  <si>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</si>
  <si>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</si>
  <si>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</si>
  <si>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</si>
  <si>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</si>
  <si>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</si>
  <si>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</si>
  <si>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 xml:space="preserve"> -</t>
  </si>
  <si>
    <t>Доходы от собственности</t>
  </si>
  <si>
    <t>030</t>
  </si>
  <si>
    <t>120</t>
  </si>
  <si>
    <t>из них:</t>
  </si>
  <si>
    <t>031</t>
  </si>
  <si>
    <t>от аренды активов</t>
  </si>
  <si>
    <t>Доходы от оказания платных услуг (работ)</t>
  </si>
  <si>
    <t>040</t>
  </si>
  <si>
    <t>130</t>
  </si>
  <si>
    <t xml:space="preserve"> - 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</si>
  <si>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</si>
  <si>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</si>
  <si>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</si>
  <si>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</si>
  <si>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</si>
  <si>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</si>
  <si>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</si>
  <si>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</si>
  <si>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</si>
  <si>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</si>
  <si>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</si>
  <si>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</si>
  <si>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</si>
  <si>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</si>
  <si>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</si>
  <si>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</si>
  <si>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</si>
  <si>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</si>
  <si>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</si>
  <si>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</si>
  <si>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</si>
  <si>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</si>
  <si>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</si>
  <si>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</si>
  <si>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</si>
  <si>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</si>
  <si>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</si>
  <si>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</si>
  <si>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</si>
  <si>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</si>
  <si>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</si>
  <si>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</si>
  <si>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</si>
  <si>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</si>
  <si>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</si>
  <si>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</si>
  <si>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</si>
  <si>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</si>
  <si>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</si>
  <si>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</si>
  <si>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-</t>
  </si>
  <si>
    <t>101</t>
  </si>
  <si>
    <t>субсидии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</si>
  <si>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</si>
  <si>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</si>
  <si>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</si>
  <si>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</si>
  <si>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</si>
  <si>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</si>
  <si>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2. Расходы учреждения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</si>
  <si>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</si>
  <si>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</si>
  <si>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</si>
  <si>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</si>
  <si>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</si>
  <si>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</si>
  <si>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</si>
  <si>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</si>
  <si>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</si>
  <si>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</si>
  <si>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</si>
  <si>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</si>
  <si>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 xml:space="preserve">   -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</si>
  <si>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</si>
  <si>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</si>
  <si>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</si>
  <si>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</si>
  <si>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</si>
  <si>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</si>
  <si>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</si>
  <si>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</si>
  <si>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</si>
  <si>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</si>
  <si>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</si>
  <si>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</si>
  <si>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-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</si>
  <si>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</si>
  <si>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</si>
  <si>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</si>
  <si>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</si>
  <si>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</si>
  <si>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</si>
  <si>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</si>
  <si>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</si>
  <si>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</si>
  <si>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</si>
  <si>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</si>
  <si>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</si>
  <si>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</si>
  <si>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</si>
  <si>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</si>
  <si>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</si>
  <si>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</si>
  <si>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</si>
  <si>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</si>
  <si>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</si>
  <si>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</si>
  <si>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</si>
  <si>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</si>
  <si>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</si>
  <si>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</si>
  <si>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</si>
  <si>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</si>
  <si>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 3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</si>
  <si>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</si>
  <si>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</si>
  <si>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</si>
  <si>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</si>
  <si>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</si>
  <si>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</si>
  <si>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</si>
  <si>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</si>
  <si>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</si>
  <si>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</si>
  <si>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</si>
  <si>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</si>
  <si>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</si>
  <si>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</si>
  <si>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</si>
  <si>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</si>
  <si>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</si>
  <si>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</si>
  <si>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</si>
  <si>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</si>
  <si>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</si>
  <si>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</si>
  <si>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</si>
  <si>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</si>
  <si>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</si>
  <si>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 xml:space="preserve">       -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</si>
  <si>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</si>
  <si>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</si>
  <si>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</si>
  <si>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</si>
  <si>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</si>
  <si>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</si>
  <si>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</si>
  <si>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</si>
  <si>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</si>
  <si>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</si>
  <si>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</si>
  <si>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</si>
  <si>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</si>
  <si>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</si>
  <si>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</si>
  <si>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Возвраты расходов и выплат обеспечений прошлых лет (стр. 300 (гр. 5 - 9) = стр. 900 (гр. 4 - 8)</t>
  </si>
  <si>
    <t xml:space="preserve"> 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</si>
  <si>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</si>
  <si>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</si>
  <si>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</si>
  <si>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4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</si>
  <si>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</si>
  <si>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 xml:space="preserve">Внутренние источники </t>
  </si>
  <si>
    <t>521</t>
  </si>
  <si>
    <t>курсовая разница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</si>
  <si>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</si>
  <si>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</si>
  <si>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</si>
  <si>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</si>
  <si>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</si>
  <si>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</si>
  <si>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</si>
  <si>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</si>
  <si>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</si>
  <si>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</si>
  <si>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</si>
  <si>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</si>
  <si>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</si>
  <si>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</si>
  <si>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</si>
  <si>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</si>
  <si>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</si>
  <si>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</si>
  <si>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</si>
  <si>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</si>
  <si>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</si>
  <si>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</si>
  <si>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</si>
  <si>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</si>
  <si>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</si>
  <si>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</si>
  <si>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</si>
  <si>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</si>
  <si>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</si>
  <si>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</si>
  <si>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</si>
  <si>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</si>
  <si>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</si>
  <si>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</si>
  <si>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</si>
  <si>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</si>
  <si>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</si>
  <si>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</si>
  <si>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</si>
  <si>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</si>
  <si>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</si>
  <si>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</si>
  <si>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</si>
  <si>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4. Сведения о возврате расходов и выплат обеспечения прошлых лет</t>
  </si>
  <si>
    <t>Код 
строки</t>
  </si>
  <si>
    <t>Код 
аналитики</t>
  </si>
  <si>
    <t>Произведено возвратов</t>
  </si>
  <si>
    <t>Возвращено расходов и обеспечений прошлых лет, всего</t>
  </si>
  <si>
    <t>900</t>
  </si>
  <si>
    <t>из них по кодам аналитики:</t>
  </si>
  <si>
    <t>Руководитель</t>
  </si>
  <si>
    <t>Гетманов В.И.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</si>
  <si>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</si>
  <si>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</si>
  <si>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</si>
  <si>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</si>
  <si>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</si>
  <si>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Михаленко Е.А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</si>
  <si>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</si>
  <si>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</si>
  <si>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</si>
  <si>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</si>
  <si>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</si>
  <si>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</si>
  <si>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"</t>
  </si>
  <si>
    <t>01</t>
  </si>
  <si>
    <t>октября</t>
  </si>
  <si>
    <t>15</t>
  </si>
  <si>
    <t>Скорова Н.В.</t>
  </si>
  <si>
    <t>01.10.2015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</si>
</sst>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49" fontId="2" fillId="0" borderId="1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indent="7"/>
    </xf>
    <xf numFmtId="0" fontId="2" fillId="0" borderId="18" xfId="0" applyFont="1" applyBorder="1" applyAlignment="1">
      <alignment horizontal="left" indent="2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indent="7"/>
    </xf>
    <xf numFmtId="0" fontId="2" fillId="0" borderId="18" xfId="0" applyFont="1" applyFill="1" applyBorder="1" applyAlignment="1">
      <alignment horizontal="left" wrapText="1" indent="2"/>
    </xf>
    <xf numFmtId="0" fontId="2" fillId="0" borderId="22" xfId="0" applyFont="1" applyFill="1" applyBorder="1" applyAlignment="1">
      <alignment horizontal="left" indent="2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wrapText="1" indent="1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2"/>
    </xf>
    <xf numFmtId="49" fontId="2" fillId="0" borderId="1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indent="2"/>
    </xf>
    <xf numFmtId="0" fontId="2" fillId="0" borderId="18" xfId="0" applyFont="1" applyBorder="1" applyAlignment="1">
      <alignment horizontal="left" wrapText="1" indent="3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wrapText="1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wrapText="1" indent="2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4"/>
  <sheetViews>
    <sheetView tabSelected="1" view="pageBreakPreview" zoomScaleSheetLayoutView="100" workbookViewId="0" topLeftCell="R19">
      <selection activeCell="BK38" sqref="BK38:BX42"/>
    </sheetView>
  </sheetViews>
  <sheetFormatPr defaultColWidth="0.875" defaultRowHeight="12.75"/>
  <cols>
    <col min="1" max="16384" width="0.875" style="1" customWidth="1"/>
  </cols>
  <sheetData>
    <row r="1" ht="12" customHeight="1">
      <c r="FH1" s="2" t="s">
        <v>0</v>
      </c>
    </row>
    <row r="2" spans="1:256" s="3" customFormat="1" ht="12" customHeight="1">
      <c r="A2" s="1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3" customFormat="1" ht="12" customHeight="1">
      <c r="A3" s="1"/>
      <c r="B3" s="19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"/>
      <c r="ES3" s="20" t="s">
        <v>3</v>
      </c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47:164" ht="12" customHeight="1">
      <c r="EQ4" s="4" t="s">
        <v>4</v>
      </c>
      <c r="ES4" s="21" t="s">
        <v>5</v>
      </c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</row>
    <row r="5" spans="61:164" ht="12" customHeight="1">
      <c r="BI5" s="4" t="s">
        <v>6</v>
      </c>
      <c r="BJ5" s="17" t="s">
        <v>274</v>
      </c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8">
        <v>20</v>
      </c>
      <c r="CF5" s="18"/>
      <c r="CG5" s="18"/>
      <c r="CH5" s="18"/>
      <c r="CI5" s="22" t="s">
        <v>275</v>
      </c>
      <c r="CJ5" s="22"/>
      <c r="CK5" s="22"/>
      <c r="CL5" s="1" t="s">
        <v>7</v>
      </c>
      <c r="EQ5" s="4" t="s">
        <v>8</v>
      </c>
      <c r="ES5" s="23" t="s">
        <v>277</v>
      </c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</row>
    <row r="6" spans="1:164" ht="12" customHeight="1">
      <c r="A6" s="1" t="s">
        <v>9</v>
      </c>
      <c r="AX6" s="24" t="s">
        <v>10</v>
      </c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Q6" s="4" t="s">
        <v>11</v>
      </c>
      <c r="ES6" s="23" t="s">
        <v>12</v>
      </c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</row>
    <row r="7" spans="1:164" ht="12" customHeight="1">
      <c r="A7" s="1" t="s">
        <v>13</v>
      </c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Q7" s="4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</row>
    <row r="8" spans="1:164" ht="12" customHeight="1">
      <c r="A8" s="1" t="s">
        <v>14</v>
      </c>
      <c r="AX8" s="24" t="s">
        <v>15</v>
      </c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G8" s="6"/>
      <c r="EH8" s="6"/>
      <c r="EI8" s="6"/>
      <c r="EJ8" s="6"/>
      <c r="EK8" s="6"/>
      <c r="EL8" s="6"/>
      <c r="EM8" s="6"/>
      <c r="EN8" s="6"/>
      <c r="EO8" s="6"/>
      <c r="EP8" s="6"/>
      <c r="EQ8" s="7" t="s">
        <v>16</v>
      </c>
      <c r="ES8" s="23" t="s">
        <v>17</v>
      </c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</row>
    <row r="9" spans="1:164" ht="12" customHeight="1">
      <c r="A9" s="1" t="s">
        <v>18</v>
      </c>
      <c r="EG9" s="6"/>
      <c r="EH9" s="6"/>
      <c r="EI9" s="6"/>
      <c r="EJ9" s="6"/>
      <c r="EK9" s="6"/>
      <c r="EL9" s="6"/>
      <c r="EM9" s="6"/>
      <c r="EN9" s="6"/>
      <c r="EO9" s="6"/>
      <c r="EP9" s="6"/>
      <c r="EQ9" s="7" t="s">
        <v>11</v>
      </c>
      <c r="ES9" s="23" t="s">
        <v>12</v>
      </c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</row>
    <row r="10" spans="1:164" ht="10.5" customHeight="1">
      <c r="A10" s="1" t="s">
        <v>19</v>
      </c>
      <c r="AX10" s="24" t="s">
        <v>15</v>
      </c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Q10" s="4" t="s">
        <v>20</v>
      </c>
      <c r="ES10" s="23" t="s">
        <v>21</v>
      </c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</row>
    <row r="11" spans="1:164" ht="12" customHeight="1">
      <c r="A11" s="1" t="s">
        <v>22</v>
      </c>
      <c r="AX11" s="24" t="s">
        <v>23</v>
      </c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Q11" s="4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4" ht="11.25">
      <c r="A12" s="1" t="s">
        <v>24</v>
      </c>
      <c r="EQ12" s="4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</row>
    <row r="13" spans="1:164" ht="11.25">
      <c r="A13" s="1" t="s">
        <v>25</v>
      </c>
      <c r="EQ13" s="4" t="s">
        <v>26</v>
      </c>
      <c r="ES13" s="25" t="s">
        <v>27</v>
      </c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</row>
    <row r="14" spans="1:256" s="8" customFormat="1" ht="17.25" customHeight="1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4" ht="11.25" customHeight="1">
      <c r="A15" s="27" t="s">
        <v>29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 t="s">
        <v>30</v>
      </c>
      <c r="AY15" s="28"/>
      <c r="AZ15" s="28"/>
      <c r="BA15" s="28"/>
      <c r="BB15" s="28"/>
      <c r="BC15" s="28"/>
      <c r="BD15" s="28" t="s">
        <v>31</v>
      </c>
      <c r="BE15" s="28"/>
      <c r="BF15" s="28"/>
      <c r="BG15" s="28"/>
      <c r="BH15" s="28"/>
      <c r="BI15" s="28"/>
      <c r="BJ15" s="28"/>
      <c r="BK15" s="28" t="s">
        <v>32</v>
      </c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9" t="s">
        <v>33</v>
      </c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30" t="s">
        <v>34</v>
      </c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</row>
    <row r="16" spans="1:256" s="9" customFormat="1" ht="24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 t="s">
        <v>35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 t="s">
        <v>36</v>
      </c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 t="s">
        <v>37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 t="s">
        <v>38</v>
      </c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 t="s">
        <v>39</v>
      </c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164" ht="11.25">
      <c r="A17" s="27">
        <v>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1">
        <v>2</v>
      </c>
      <c r="AY17" s="31"/>
      <c r="AZ17" s="31"/>
      <c r="BA17" s="31"/>
      <c r="BB17" s="31"/>
      <c r="BC17" s="31"/>
      <c r="BD17" s="31">
        <v>3</v>
      </c>
      <c r="BE17" s="31"/>
      <c r="BF17" s="31"/>
      <c r="BG17" s="31"/>
      <c r="BH17" s="31"/>
      <c r="BI17" s="31"/>
      <c r="BJ17" s="31"/>
      <c r="BK17" s="31">
        <v>4</v>
      </c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>
        <v>5</v>
      </c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>
        <v>6</v>
      </c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>
        <v>7</v>
      </c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>
        <v>8</v>
      </c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>
        <v>9</v>
      </c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2">
        <v>10</v>
      </c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</row>
    <row r="18" spans="1:164" ht="11.25" customHeight="1">
      <c r="A18" s="33" t="s">
        <v>40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 t="s">
        <v>41</v>
      </c>
      <c r="AY18" s="34"/>
      <c r="AZ18" s="34"/>
      <c r="BA18" s="34"/>
      <c r="BB18" s="34"/>
      <c r="BC18" s="34"/>
      <c r="BD18" s="35"/>
      <c r="BE18" s="35"/>
      <c r="BF18" s="35"/>
      <c r="BG18" s="35"/>
      <c r="BH18" s="35"/>
      <c r="BI18" s="35"/>
      <c r="BJ18" s="35"/>
      <c r="BK18" s="36">
        <f>BK37</f>
        <v>4818700</v>
      </c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>
        <f>BY37</f>
        <v>2956219.65</v>
      </c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 t="s">
        <v>42</v>
      </c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 t="s">
        <v>42</v>
      </c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 t="s">
        <v>42</v>
      </c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>
        <f>BY18</f>
        <v>2956219.65</v>
      </c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8">
        <f>BK18-ED18</f>
        <v>1862480.35</v>
      </c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</row>
    <row r="19" spans="1:164" ht="12" customHeight="1">
      <c r="A19" s="39" t="s">
        <v>43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40" t="s">
        <v>44</v>
      </c>
      <c r="AY19" s="40"/>
      <c r="AZ19" s="40"/>
      <c r="BA19" s="40"/>
      <c r="BB19" s="40"/>
      <c r="BC19" s="40"/>
      <c r="BD19" s="41" t="s">
        <v>45</v>
      </c>
      <c r="BE19" s="41"/>
      <c r="BF19" s="41"/>
      <c r="BG19" s="41"/>
      <c r="BH19" s="41"/>
      <c r="BI19" s="41"/>
      <c r="BJ19" s="41"/>
      <c r="BK19" s="42" t="s">
        <v>42</v>
      </c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 t="s">
        <v>42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 t="s">
        <v>42</v>
      </c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 t="s">
        <v>42</v>
      </c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 t="s">
        <v>42</v>
      </c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 t="s">
        <v>42</v>
      </c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3" t="s">
        <v>42</v>
      </c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</row>
    <row r="20" spans="1:164" ht="11.25">
      <c r="A20" s="44" t="s">
        <v>46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0" t="s">
        <v>47</v>
      </c>
      <c r="AY20" s="40"/>
      <c r="AZ20" s="40"/>
      <c r="BA20" s="40"/>
      <c r="BB20" s="40"/>
      <c r="BC20" s="40"/>
      <c r="BD20" s="41" t="s">
        <v>45</v>
      </c>
      <c r="BE20" s="41"/>
      <c r="BF20" s="41"/>
      <c r="BG20" s="41"/>
      <c r="BH20" s="41"/>
      <c r="BI20" s="41"/>
      <c r="BJ20" s="41"/>
      <c r="BK20" s="42" t="s">
        <v>42</v>
      </c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 t="s">
        <v>42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 t="s">
        <v>42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 t="s">
        <v>42</v>
      </c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 t="s">
        <v>42</v>
      </c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 t="s">
        <v>42</v>
      </c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3" t="s">
        <v>42</v>
      </c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</row>
    <row r="21" spans="1:164" ht="11.25">
      <c r="A21" s="45" t="s">
        <v>48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0"/>
      <c r="AY21" s="40"/>
      <c r="AZ21" s="40"/>
      <c r="BA21" s="40"/>
      <c r="BB21" s="40"/>
      <c r="BC21" s="40"/>
      <c r="BD21" s="41"/>
      <c r="BE21" s="41"/>
      <c r="BF21" s="41"/>
      <c r="BG21" s="41"/>
      <c r="BH21" s="41"/>
      <c r="BI21" s="41"/>
      <c r="BJ21" s="41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</row>
    <row r="22" spans="1:164" ht="12" customHeight="1">
      <c r="A22" s="39" t="s">
        <v>49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40" t="s">
        <v>50</v>
      </c>
      <c r="AY22" s="40"/>
      <c r="AZ22" s="40"/>
      <c r="BA22" s="40"/>
      <c r="BB22" s="40"/>
      <c r="BC22" s="40"/>
      <c r="BD22" s="41" t="s">
        <v>51</v>
      </c>
      <c r="BE22" s="41"/>
      <c r="BF22" s="41"/>
      <c r="BG22" s="41"/>
      <c r="BH22" s="41"/>
      <c r="BI22" s="41"/>
      <c r="BJ22" s="41"/>
      <c r="BK22" s="42" t="s">
        <v>52</v>
      </c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 t="s">
        <v>42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 t="s">
        <v>42</v>
      </c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 t="s">
        <v>42</v>
      </c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 t="s">
        <v>42</v>
      </c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 t="s">
        <v>42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3" t="s">
        <v>42</v>
      </c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</row>
    <row r="23" spans="1:164" ht="24" customHeight="1">
      <c r="A23" s="39" t="s">
        <v>53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40" t="s">
        <v>54</v>
      </c>
      <c r="AY23" s="40"/>
      <c r="AZ23" s="40"/>
      <c r="BA23" s="40"/>
      <c r="BB23" s="40"/>
      <c r="BC23" s="40"/>
      <c r="BD23" s="41" t="s">
        <v>55</v>
      </c>
      <c r="BE23" s="41"/>
      <c r="BF23" s="41"/>
      <c r="BG23" s="41"/>
      <c r="BH23" s="41"/>
      <c r="BI23" s="41"/>
      <c r="BJ23" s="41"/>
      <c r="BK23" s="42" t="s">
        <v>42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 t="s">
        <v>42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 t="s">
        <v>42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 t="s">
        <v>42</v>
      </c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 t="s">
        <v>42</v>
      </c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 t="s">
        <v>42</v>
      </c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3" t="s">
        <v>42</v>
      </c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</row>
    <row r="24" spans="1:164" ht="12" customHeight="1">
      <c r="A24" s="39" t="s">
        <v>56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0" t="s">
        <v>57</v>
      </c>
      <c r="AY24" s="40"/>
      <c r="AZ24" s="40"/>
      <c r="BA24" s="40"/>
      <c r="BB24" s="40"/>
      <c r="BC24" s="40"/>
      <c r="BD24" s="41" t="s">
        <v>58</v>
      </c>
      <c r="BE24" s="41"/>
      <c r="BF24" s="41"/>
      <c r="BG24" s="41"/>
      <c r="BH24" s="41"/>
      <c r="BI24" s="41"/>
      <c r="BJ24" s="41"/>
      <c r="BK24" s="42" t="s">
        <v>42</v>
      </c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 t="s">
        <v>42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 t="s">
        <v>42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 t="s">
        <v>42</v>
      </c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 t="s">
        <v>42</v>
      </c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 t="s">
        <v>42</v>
      </c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3" t="s">
        <v>42</v>
      </c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</row>
    <row r="25" spans="1:164" ht="11.25">
      <c r="A25" s="44" t="s">
        <v>59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0" t="s">
        <v>60</v>
      </c>
      <c r="AY25" s="40"/>
      <c r="AZ25" s="40"/>
      <c r="BA25" s="40"/>
      <c r="BB25" s="40"/>
      <c r="BC25" s="40"/>
      <c r="BD25" s="41" t="s">
        <v>61</v>
      </c>
      <c r="BE25" s="41"/>
      <c r="BF25" s="41"/>
      <c r="BG25" s="41"/>
      <c r="BH25" s="41"/>
      <c r="BI25" s="41"/>
      <c r="BJ25" s="41"/>
      <c r="BK25" s="42" t="s">
        <v>42</v>
      </c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 t="s">
        <v>42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 t="s">
        <v>42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 t="s">
        <v>42</v>
      </c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 t="s">
        <v>42</v>
      </c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 t="s">
        <v>42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3" t="s">
        <v>42</v>
      </c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</row>
    <row r="26" spans="1:164" ht="22.5" customHeight="1">
      <c r="A26" s="46" t="s">
        <v>62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0"/>
      <c r="AY26" s="40"/>
      <c r="AZ26" s="40"/>
      <c r="BA26" s="40"/>
      <c r="BB26" s="40"/>
      <c r="BC26" s="40"/>
      <c r="BD26" s="41"/>
      <c r="BE26" s="41"/>
      <c r="BF26" s="41"/>
      <c r="BG26" s="41"/>
      <c r="BH26" s="41"/>
      <c r="BI26" s="41"/>
      <c r="BJ26" s="41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</row>
    <row r="27" spans="1:164" ht="22.5" customHeight="1">
      <c r="A27" s="46" t="s">
        <v>63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 t="s">
        <v>64</v>
      </c>
      <c r="AY27" s="47"/>
      <c r="AZ27" s="47"/>
      <c r="BA27" s="47"/>
      <c r="BB27" s="47"/>
      <c r="BC27" s="47"/>
      <c r="BD27" s="48" t="s">
        <v>65</v>
      </c>
      <c r="BE27" s="48"/>
      <c r="BF27" s="48"/>
      <c r="BG27" s="48"/>
      <c r="BH27" s="48"/>
      <c r="BI27" s="48"/>
      <c r="BJ27" s="48"/>
      <c r="BK27" s="49" t="s">
        <v>42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 t="s">
        <v>42</v>
      </c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 t="s">
        <v>52</v>
      </c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 t="s">
        <v>42</v>
      </c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 t="s">
        <v>42</v>
      </c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 t="s">
        <v>42</v>
      </c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50" t="s">
        <v>42</v>
      </c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</row>
    <row r="28" spans="1:164" ht="12" customHeight="1">
      <c r="A28" s="39" t="s">
        <v>66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40" t="s">
        <v>67</v>
      </c>
      <c r="AY28" s="40"/>
      <c r="AZ28" s="40"/>
      <c r="BA28" s="40"/>
      <c r="BB28" s="40"/>
      <c r="BC28" s="40"/>
      <c r="BD28" s="41" t="s">
        <v>68</v>
      </c>
      <c r="BE28" s="41"/>
      <c r="BF28" s="41"/>
      <c r="BG28" s="41"/>
      <c r="BH28" s="41"/>
      <c r="BI28" s="41"/>
      <c r="BJ28" s="41"/>
      <c r="BK28" s="42" t="s">
        <v>42</v>
      </c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 t="s">
        <v>42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 t="s">
        <v>42</v>
      </c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 t="s">
        <v>42</v>
      </c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 t="s">
        <v>42</v>
      </c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 t="s">
        <v>42</v>
      </c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3" t="s">
        <v>42</v>
      </c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</row>
    <row r="29" spans="1:164" ht="11.25">
      <c r="A29" s="44" t="s">
        <v>59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0" t="s">
        <v>69</v>
      </c>
      <c r="AY29" s="40"/>
      <c r="AZ29" s="40"/>
      <c r="BA29" s="40"/>
      <c r="BB29" s="40"/>
      <c r="BC29" s="40"/>
      <c r="BD29" s="41" t="s">
        <v>70</v>
      </c>
      <c r="BE29" s="41"/>
      <c r="BF29" s="41"/>
      <c r="BG29" s="41"/>
      <c r="BH29" s="41"/>
      <c r="BI29" s="41"/>
      <c r="BJ29" s="41"/>
      <c r="BK29" s="42" t="s">
        <v>42</v>
      </c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 t="s">
        <v>42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 t="s">
        <v>42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 t="s">
        <v>42</v>
      </c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 t="s">
        <v>42</v>
      </c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 t="s">
        <v>42</v>
      </c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3" t="s">
        <v>42</v>
      </c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</row>
    <row r="30" spans="1:164" ht="11.25" customHeight="1">
      <c r="A30" s="46" t="s">
        <v>71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0"/>
      <c r="AY30" s="40"/>
      <c r="AZ30" s="40"/>
      <c r="BA30" s="40"/>
      <c r="BB30" s="40"/>
      <c r="BC30" s="40"/>
      <c r="BD30" s="41"/>
      <c r="BE30" s="41"/>
      <c r="BF30" s="41"/>
      <c r="BG30" s="41"/>
      <c r="BH30" s="41"/>
      <c r="BI30" s="41"/>
      <c r="BJ30" s="41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</row>
    <row r="31" spans="1:164" ht="11.25" customHeight="1">
      <c r="A31" s="46" t="s">
        <v>72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 t="s">
        <v>73</v>
      </c>
      <c r="AY31" s="47"/>
      <c r="AZ31" s="47"/>
      <c r="BA31" s="47"/>
      <c r="BB31" s="47"/>
      <c r="BC31" s="47"/>
      <c r="BD31" s="48" t="s">
        <v>74</v>
      </c>
      <c r="BE31" s="48"/>
      <c r="BF31" s="48"/>
      <c r="BG31" s="48"/>
      <c r="BH31" s="48"/>
      <c r="BI31" s="48"/>
      <c r="BJ31" s="48"/>
      <c r="BK31" s="49" t="s">
        <v>42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 t="s">
        <v>42</v>
      </c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 t="s">
        <v>42</v>
      </c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 t="s">
        <v>42</v>
      </c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 t="s">
        <v>42</v>
      </c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 t="s">
        <v>42</v>
      </c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50" t="s">
        <v>42</v>
      </c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</row>
    <row r="32" spans="1:164" ht="11.25" customHeight="1">
      <c r="A32" s="46" t="s">
        <v>75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 t="s">
        <v>76</v>
      </c>
      <c r="AY32" s="47"/>
      <c r="AZ32" s="47"/>
      <c r="BA32" s="47"/>
      <c r="BB32" s="47"/>
      <c r="BC32" s="47"/>
      <c r="BD32" s="48" t="s">
        <v>77</v>
      </c>
      <c r="BE32" s="48"/>
      <c r="BF32" s="48"/>
      <c r="BG32" s="48"/>
      <c r="BH32" s="48"/>
      <c r="BI32" s="48"/>
      <c r="BJ32" s="48"/>
      <c r="BK32" s="49" t="s">
        <v>42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 t="s">
        <v>42</v>
      </c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 t="s">
        <v>42</v>
      </c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 t="s">
        <v>42</v>
      </c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 t="s">
        <v>42</v>
      </c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 t="s">
        <v>42</v>
      </c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50" t="s">
        <v>42</v>
      </c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</row>
    <row r="33" spans="1:164" ht="11.25" customHeight="1">
      <c r="A33" s="46" t="s">
        <v>78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7" t="s">
        <v>79</v>
      </c>
      <c r="AY33" s="47"/>
      <c r="AZ33" s="47"/>
      <c r="BA33" s="47"/>
      <c r="BB33" s="47"/>
      <c r="BC33" s="47"/>
      <c r="BD33" s="48" t="s">
        <v>80</v>
      </c>
      <c r="BE33" s="48"/>
      <c r="BF33" s="48"/>
      <c r="BG33" s="48"/>
      <c r="BH33" s="48"/>
      <c r="BI33" s="48"/>
      <c r="BJ33" s="48"/>
      <c r="BK33" s="49" t="s">
        <v>42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 t="s">
        <v>42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 t="s">
        <v>42</v>
      </c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 t="s">
        <v>42</v>
      </c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 t="s">
        <v>42</v>
      </c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 t="s">
        <v>42</v>
      </c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50" t="s">
        <v>42</v>
      </c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</row>
    <row r="34" spans="1:164" ht="11.25" customHeight="1">
      <c r="A34" s="46" t="s">
        <v>81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 t="s">
        <v>82</v>
      </c>
      <c r="AY34" s="47"/>
      <c r="AZ34" s="47"/>
      <c r="BA34" s="47"/>
      <c r="BB34" s="47"/>
      <c r="BC34" s="47"/>
      <c r="BD34" s="48" t="s">
        <v>83</v>
      </c>
      <c r="BE34" s="48"/>
      <c r="BF34" s="48"/>
      <c r="BG34" s="48"/>
      <c r="BH34" s="48"/>
      <c r="BI34" s="48"/>
      <c r="BJ34" s="48"/>
      <c r="BK34" s="49" t="s">
        <v>42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 t="s">
        <v>42</v>
      </c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 t="s">
        <v>42</v>
      </c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 t="s">
        <v>42</v>
      </c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 t="s">
        <v>42</v>
      </c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 t="s">
        <v>42</v>
      </c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50" t="s">
        <v>42</v>
      </c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</row>
    <row r="35" spans="1:164" ht="11.25" customHeight="1">
      <c r="A35" s="46" t="s">
        <v>84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7" t="s">
        <v>85</v>
      </c>
      <c r="AY35" s="47"/>
      <c r="AZ35" s="47"/>
      <c r="BA35" s="47"/>
      <c r="BB35" s="47"/>
      <c r="BC35" s="47"/>
      <c r="BD35" s="48" t="s">
        <v>86</v>
      </c>
      <c r="BE35" s="48"/>
      <c r="BF35" s="48"/>
      <c r="BG35" s="48"/>
      <c r="BH35" s="48"/>
      <c r="BI35" s="48"/>
      <c r="BJ35" s="48"/>
      <c r="BK35" s="49" t="s">
        <v>42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 t="s">
        <v>42</v>
      </c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 t="s">
        <v>42</v>
      </c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 t="s">
        <v>42</v>
      </c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 t="s">
        <v>42</v>
      </c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 t="s">
        <v>42</v>
      </c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50" t="s">
        <v>42</v>
      </c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</row>
    <row r="36" spans="1:164" ht="11.25" customHeight="1">
      <c r="A36" s="46" t="s">
        <v>87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 t="s">
        <v>88</v>
      </c>
      <c r="AY36" s="47"/>
      <c r="AZ36" s="47"/>
      <c r="BA36" s="47"/>
      <c r="BB36" s="47"/>
      <c r="BC36" s="47"/>
      <c r="BD36" s="48" t="s">
        <v>89</v>
      </c>
      <c r="BE36" s="48"/>
      <c r="BF36" s="48"/>
      <c r="BG36" s="48"/>
      <c r="BH36" s="48"/>
      <c r="BI36" s="48"/>
      <c r="BJ36" s="48"/>
      <c r="BK36" s="49" t="s">
        <v>42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 t="s">
        <v>42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 t="s">
        <v>42</v>
      </c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 t="s">
        <v>42</v>
      </c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 t="s">
        <v>42</v>
      </c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 t="s">
        <v>42</v>
      </c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50" t="s">
        <v>42</v>
      </c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</row>
    <row r="37" spans="1:164" ht="12" customHeight="1">
      <c r="A37" s="39" t="s">
        <v>90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40" t="s">
        <v>91</v>
      </c>
      <c r="AY37" s="40"/>
      <c r="AZ37" s="40"/>
      <c r="BA37" s="40"/>
      <c r="BB37" s="40"/>
      <c r="BC37" s="40"/>
      <c r="BD37" s="41" t="s">
        <v>92</v>
      </c>
      <c r="BE37" s="41"/>
      <c r="BF37" s="41"/>
      <c r="BG37" s="41"/>
      <c r="BH37" s="41"/>
      <c r="BI37" s="41"/>
      <c r="BJ37" s="41"/>
      <c r="BK37" s="51">
        <f>BK38+BK42</f>
        <v>4818700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>
        <f>BY38+BY42</f>
        <v>2956219.65</v>
      </c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 t="s">
        <v>42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 t="s">
        <v>42</v>
      </c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 t="s">
        <v>93</v>
      </c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>
        <f>BY37</f>
        <v>2956219.65</v>
      </c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2">
        <f>ES38</f>
        <v>1862480.3500000006</v>
      </c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</row>
    <row r="38" spans="1:164" ht="11.25">
      <c r="A38" s="53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40" t="s">
        <v>94</v>
      </c>
      <c r="AY38" s="40"/>
      <c r="AZ38" s="40"/>
      <c r="BA38" s="40"/>
      <c r="BB38" s="40"/>
      <c r="BC38" s="40"/>
      <c r="BD38" s="41" t="s">
        <v>92</v>
      </c>
      <c r="BE38" s="41"/>
      <c r="BF38" s="41"/>
      <c r="BG38" s="41"/>
      <c r="BH38" s="41"/>
      <c r="BI38" s="41"/>
      <c r="BJ38" s="41"/>
      <c r="BK38" s="51">
        <f>1305600+3513100-11468.85</f>
        <v>4807231.15</v>
      </c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>
        <f>2161461.57+783289.23</f>
        <v>2944750.8</v>
      </c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 t="s">
        <v>42</v>
      </c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 t="s">
        <v>42</v>
      </c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 t="s">
        <v>42</v>
      </c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>
        <f>BY38</f>
        <v>2944750.8</v>
      </c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2">
        <f>BK38-ED38</f>
        <v>1862480.3500000006</v>
      </c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</row>
    <row r="39" spans="1:164" ht="15" customHeight="1">
      <c r="A39" s="54" t="s">
        <v>95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40"/>
      <c r="AY39" s="40"/>
      <c r="AZ39" s="40"/>
      <c r="BA39" s="40"/>
      <c r="BB39" s="40"/>
      <c r="BC39" s="40"/>
      <c r="BD39" s="41"/>
      <c r="BE39" s="41"/>
      <c r="BF39" s="41"/>
      <c r="BG39" s="41"/>
      <c r="BH39" s="41"/>
      <c r="BI39" s="41"/>
      <c r="BJ39" s="4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</row>
    <row r="40" spans="1:164" ht="11.25">
      <c r="A40" s="55" t="s">
        <v>96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47" t="s">
        <v>97</v>
      </c>
      <c r="AY40" s="47"/>
      <c r="AZ40" s="47"/>
      <c r="BA40" s="47"/>
      <c r="BB40" s="47"/>
      <c r="BC40" s="47"/>
      <c r="BD40" s="48" t="s">
        <v>92</v>
      </c>
      <c r="BE40" s="48"/>
      <c r="BF40" s="48"/>
      <c r="BG40" s="48"/>
      <c r="BH40" s="48"/>
      <c r="BI40" s="48"/>
      <c r="BJ40" s="48"/>
      <c r="BK40" s="49" t="s">
        <v>42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 t="s">
        <v>42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 t="s">
        <v>42</v>
      </c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 t="s">
        <v>42</v>
      </c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 t="s">
        <v>42</v>
      </c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 t="s">
        <v>42</v>
      </c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50" t="s">
        <v>42</v>
      </c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</row>
    <row r="41" spans="1:164" ht="11.25" customHeight="1">
      <c r="A41" s="54" t="s">
        <v>98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47" t="s">
        <v>99</v>
      </c>
      <c r="AY41" s="47"/>
      <c r="AZ41" s="47"/>
      <c r="BA41" s="47"/>
      <c r="BB41" s="47"/>
      <c r="BC41" s="47"/>
      <c r="BD41" s="48" t="s">
        <v>92</v>
      </c>
      <c r="BE41" s="48"/>
      <c r="BF41" s="48"/>
      <c r="BG41" s="48"/>
      <c r="BH41" s="48"/>
      <c r="BI41" s="48"/>
      <c r="BJ41" s="48"/>
      <c r="BK41" s="49" t="s">
        <v>42</v>
      </c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 t="s">
        <v>42</v>
      </c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 t="s">
        <v>42</v>
      </c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 t="s">
        <v>42</v>
      </c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 t="s">
        <v>42</v>
      </c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 t="s">
        <v>42</v>
      </c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50" t="s">
        <v>42</v>
      </c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</row>
    <row r="42" spans="1:164" ht="12" customHeight="1">
      <c r="A42" s="54" t="s">
        <v>100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6" t="s">
        <v>101</v>
      </c>
      <c r="AY42" s="56"/>
      <c r="AZ42" s="56"/>
      <c r="BA42" s="56"/>
      <c r="BB42" s="56"/>
      <c r="BC42" s="56"/>
      <c r="BD42" s="57" t="s">
        <v>92</v>
      </c>
      <c r="BE42" s="57"/>
      <c r="BF42" s="57"/>
      <c r="BG42" s="57"/>
      <c r="BH42" s="57"/>
      <c r="BI42" s="57"/>
      <c r="BJ42" s="57"/>
      <c r="BK42" s="58">
        <v>11468.85</v>
      </c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>
        <v>11468.85</v>
      </c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 t="s">
        <v>42</v>
      </c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 t="s">
        <v>42</v>
      </c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 t="s">
        <v>42</v>
      </c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>
        <f>BY42</f>
        <v>11468.85</v>
      </c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9" t="s">
        <v>42</v>
      </c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</row>
    <row r="43" spans="30:164" ht="12">
      <c r="AD43" s="60" t="s">
        <v>102</v>
      </c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FH43" s="4" t="s">
        <v>103</v>
      </c>
    </row>
    <row r="44" ht="3.75" customHeight="1"/>
    <row r="45" spans="1:164" ht="11.25" customHeight="1">
      <c r="A45" s="27" t="s">
        <v>29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 t="s">
        <v>30</v>
      </c>
      <c r="AY45" s="28"/>
      <c r="AZ45" s="28"/>
      <c r="BA45" s="28"/>
      <c r="BB45" s="28"/>
      <c r="BC45" s="28"/>
      <c r="BD45" s="28" t="s">
        <v>31</v>
      </c>
      <c r="BE45" s="28"/>
      <c r="BF45" s="28"/>
      <c r="BG45" s="28"/>
      <c r="BH45" s="28"/>
      <c r="BI45" s="28"/>
      <c r="BJ45" s="28"/>
      <c r="BK45" s="28" t="s">
        <v>32</v>
      </c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9" t="s">
        <v>33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30" t="s">
        <v>34</v>
      </c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</row>
    <row r="46" spans="1:256" s="9" customFormat="1" ht="24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 t="s">
        <v>35</v>
      </c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 t="s">
        <v>36</v>
      </c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 t="s">
        <v>37</v>
      </c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 t="s">
        <v>38</v>
      </c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 t="s">
        <v>39</v>
      </c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64" ht="11.25">
      <c r="A47" s="27">
        <v>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31">
        <v>2</v>
      </c>
      <c r="AY47" s="31"/>
      <c r="AZ47" s="31"/>
      <c r="BA47" s="31"/>
      <c r="BB47" s="31"/>
      <c r="BC47" s="31"/>
      <c r="BD47" s="31">
        <v>3</v>
      </c>
      <c r="BE47" s="31"/>
      <c r="BF47" s="31"/>
      <c r="BG47" s="31"/>
      <c r="BH47" s="31"/>
      <c r="BI47" s="31"/>
      <c r="BJ47" s="31"/>
      <c r="BK47" s="31">
        <v>4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>
        <v>5</v>
      </c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>
        <v>6</v>
      </c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>
        <v>7</v>
      </c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>
        <v>8</v>
      </c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>
        <v>9</v>
      </c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2">
        <v>10</v>
      </c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</row>
    <row r="48" spans="1:164" ht="11.25" customHeight="1">
      <c r="A48" s="33" t="s">
        <v>104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4" t="s">
        <v>105</v>
      </c>
      <c r="AY48" s="34"/>
      <c r="AZ48" s="34"/>
      <c r="BA48" s="34"/>
      <c r="BB48" s="34"/>
      <c r="BC48" s="34"/>
      <c r="BD48" s="35" t="s">
        <v>68</v>
      </c>
      <c r="BE48" s="35"/>
      <c r="BF48" s="35"/>
      <c r="BG48" s="35"/>
      <c r="BH48" s="35"/>
      <c r="BI48" s="35"/>
      <c r="BJ48" s="35"/>
      <c r="BK48" s="36">
        <f>BK49+BK55+BK84+BK85</f>
        <v>4818700</v>
      </c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>
        <f>BY49+BY55+BY84+BY85</f>
        <v>2912915.8000000003</v>
      </c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7" t="s">
        <v>42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6">
        <f>DD55</f>
        <v>1835</v>
      </c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 t="s">
        <v>42</v>
      </c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6">
        <f>BY48+DD48</f>
        <v>2914750.8000000003</v>
      </c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8">
        <f>ES49+ES55+ES84+ES85</f>
        <v>1903949.1999999997</v>
      </c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</row>
    <row r="49" spans="1:164" ht="11.25">
      <c r="A49" s="44" t="s">
        <v>59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0" t="s">
        <v>106</v>
      </c>
      <c r="AY49" s="40"/>
      <c r="AZ49" s="40"/>
      <c r="BA49" s="40"/>
      <c r="BB49" s="40"/>
      <c r="BC49" s="40"/>
      <c r="BD49" s="41" t="s">
        <v>107</v>
      </c>
      <c r="BE49" s="41"/>
      <c r="BF49" s="41"/>
      <c r="BG49" s="41"/>
      <c r="BH49" s="41"/>
      <c r="BI49" s="41"/>
      <c r="BJ49" s="41"/>
      <c r="BK49" s="51">
        <f>BK51+BK54</f>
        <v>3681700</v>
      </c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42">
        <f>BY51+BY54</f>
        <v>2431662.37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 t="s">
        <v>42</v>
      </c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 t="s">
        <v>42</v>
      </c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 t="s">
        <v>42</v>
      </c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>
        <f>BY49</f>
        <v>2431662.37</v>
      </c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52">
        <f>BK49-ED49</f>
        <v>1250037.63</v>
      </c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</row>
    <row r="50" spans="1:164" ht="24" customHeight="1">
      <c r="A50" s="61" t="s">
        <v>108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40"/>
      <c r="AY50" s="40"/>
      <c r="AZ50" s="40"/>
      <c r="BA50" s="40"/>
      <c r="BB50" s="40"/>
      <c r="BC50" s="40"/>
      <c r="BD50" s="41"/>
      <c r="BE50" s="41"/>
      <c r="BF50" s="41"/>
      <c r="BG50" s="41"/>
      <c r="BH50" s="41"/>
      <c r="BI50" s="41"/>
      <c r="BJ50" s="4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</row>
    <row r="51" spans="1:164" ht="11.25">
      <c r="A51" s="44" t="s">
        <v>59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0" t="s">
        <v>109</v>
      </c>
      <c r="AY51" s="40"/>
      <c r="AZ51" s="40"/>
      <c r="BA51" s="40"/>
      <c r="BB51" s="40"/>
      <c r="BC51" s="40"/>
      <c r="BD51" s="41" t="s">
        <v>110</v>
      </c>
      <c r="BE51" s="41"/>
      <c r="BF51" s="41"/>
      <c r="BG51" s="41"/>
      <c r="BH51" s="41"/>
      <c r="BI51" s="41"/>
      <c r="BJ51" s="41"/>
      <c r="BK51" s="51">
        <f>1918400+909000</f>
        <v>2827400</v>
      </c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42">
        <f>1341441.51+527328.78</f>
        <v>1868770.29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 t="s">
        <v>42</v>
      </c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 t="s">
        <v>42</v>
      </c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 t="s">
        <v>42</v>
      </c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>
        <f>BY51</f>
        <v>1868770.29</v>
      </c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52">
        <f>BK51-ED51</f>
        <v>958629.71</v>
      </c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</row>
    <row r="52" spans="1:164" ht="11.25" customHeight="1">
      <c r="A52" s="46" t="s">
        <v>111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0"/>
      <c r="AY52" s="40"/>
      <c r="AZ52" s="40"/>
      <c r="BA52" s="40"/>
      <c r="BB52" s="40"/>
      <c r="BC52" s="40"/>
      <c r="BD52" s="41"/>
      <c r="BE52" s="41"/>
      <c r="BF52" s="41"/>
      <c r="BG52" s="41"/>
      <c r="BH52" s="41"/>
      <c r="BI52" s="41"/>
      <c r="BJ52" s="4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</row>
    <row r="53" spans="1:164" ht="11.25" customHeight="1">
      <c r="A53" s="46" t="s">
        <v>112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7" t="s">
        <v>113</v>
      </c>
      <c r="AY53" s="47"/>
      <c r="AZ53" s="47"/>
      <c r="BA53" s="47"/>
      <c r="BB53" s="47"/>
      <c r="BC53" s="47"/>
      <c r="BD53" s="48" t="s">
        <v>114</v>
      </c>
      <c r="BE53" s="48"/>
      <c r="BF53" s="48"/>
      <c r="BG53" s="48"/>
      <c r="BH53" s="48"/>
      <c r="BI53" s="48"/>
      <c r="BJ53" s="48"/>
      <c r="BK53" s="49" t="s">
        <v>115</v>
      </c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 t="s">
        <v>42</v>
      </c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 t="s">
        <v>42</v>
      </c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 t="s">
        <v>42</v>
      </c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 t="s">
        <v>42</v>
      </c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 t="s">
        <v>42</v>
      </c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</row>
    <row r="54" spans="1:164" ht="11.25" customHeight="1">
      <c r="A54" s="46" t="s">
        <v>116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 t="s">
        <v>117</v>
      </c>
      <c r="AY54" s="47"/>
      <c r="AZ54" s="47"/>
      <c r="BA54" s="47"/>
      <c r="BB54" s="47"/>
      <c r="BC54" s="47"/>
      <c r="BD54" s="48" t="s">
        <v>118</v>
      </c>
      <c r="BE54" s="48"/>
      <c r="BF54" s="48"/>
      <c r="BG54" s="48"/>
      <c r="BH54" s="48"/>
      <c r="BI54" s="48"/>
      <c r="BJ54" s="48"/>
      <c r="BK54" s="62">
        <f>579300+275000</f>
        <v>854300</v>
      </c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49">
        <f>397504.94+165387.14</f>
        <v>562892.0800000001</v>
      </c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 t="s">
        <v>42</v>
      </c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 t="s">
        <v>42</v>
      </c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 t="s">
        <v>42</v>
      </c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>
        <f>BY54</f>
        <v>562892.0800000001</v>
      </c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63">
        <f>BK54-ED54</f>
        <v>291407.9199999999</v>
      </c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</row>
    <row r="55" spans="1:164" ht="12" customHeight="1">
      <c r="A55" s="39" t="s">
        <v>119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40" t="s">
        <v>120</v>
      </c>
      <c r="AY55" s="40"/>
      <c r="AZ55" s="40"/>
      <c r="BA55" s="40"/>
      <c r="BB55" s="40"/>
      <c r="BC55" s="40"/>
      <c r="BD55" s="41" t="s">
        <v>121</v>
      </c>
      <c r="BE55" s="41"/>
      <c r="BF55" s="41"/>
      <c r="BG55" s="41"/>
      <c r="BH55" s="41"/>
      <c r="BI55" s="41"/>
      <c r="BJ55" s="41"/>
      <c r="BK55" s="51">
        <f>676000+91400</f>
        <v>767400</v>
      </c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>
        <f>112759.77+61791.31</f>
        <v>174551.08000000002</v>
      </c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42" t="s">
        <v>42</v>
      </c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51">
        <f>DD56+DD62</f>
        <v>1835</v>
      </c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 t="s">
        <v>42</v>
      </c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51">
        <f>BY55+DD55</f>
        <v>176386.08000000002</v>
      </c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2">
        <f>BK55-ED55</f>
        <v>591013.9199999999</v>
      </c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</row>
    <row r="56" spans="1:164" ht="11.25">
      <c r="A56" s="44" t="s">
        <v>59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0" t="s">
        <v>122</v>
      </c>
      <c r="AY56" s="40"/>
      <c r="AZ56" s="40"/>
      <c r="BA56" s="40"/>
      <c r="BB56" s="40"/>
      <c r="BC56" s="40"/>
      <c r="BD56" s="41" t="s">
        <v>123</v>
      </c>
      <c r="BE56" s="41"/>
      <c r="BF56" s="41"/>
      <c r="BG56" s="41"/>
      <c r="BH56" s="41"/>
      <c r="BI56" s="41"/>
      <c r="BJ56" s="41"/>
      <c r="BK56" s="51">
        <f>36300+7800</f>
        <v>44100</v>
      </c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42">
        <f>21171.75+3050</f>
        <v>24221.75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 t="s">
        <v>42</v>
      </c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51">
        <v>1375</v>
      </c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42" t="s">
        <v>42</v>
      </c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51">
        <f>BY56+DD56</f>
        <v>25596.75</v>
      </c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52">
        <f>BK56-ED56</f>
        <v>18503.25</v>
      </c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</row>
    <row r="57" spans="1:164" ht="11.25" customHeight="1">
      <c r="A57" s="46" t="s">
        <v>124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0"/>
      <c r="AY57" s="40"/>
      <c r="AZ57" s="40"/>
      <c r="BA57" s="40"/>
      <c r="BB57" s="40"/>
      <c r="BC57" s="40"/>
      <c r="BD57" s="41"/>
      <c r="BE57" s="41"/>
      <c r="BF57" s="41"/>
      <c r="BG57" s="41"/>
      <c r="BH57" s="41"/>
      <c r="BI57" s="41"/>
      <c r="BJ57" s="4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</row>
    <row r="58" spans="1:164" ht="11.25" customHeight="1">
      <c r="A58" s="46" t="s">
        <v>125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7" t="s">
        <v>126</v>
      </c>
      <c r="AY58" s="47"/>
      <c r="AZ58" s="47"/>
      <c r="BA58" s="47"/>
      <c r="BB58" s="47"/>
      <c r="BC58" s="47"/>
      <c r="BD58" s="48" t="s">
        <v>127</v>
      </c>
      <c r="BE58" s="48"/>
      <c r="BF58" s="48"/>
      <c r="BG58" s="48"/>
      <c r="BH58" s="48"/>
      <c r="BI58" s="48"/>
      <c r="BJ58" s="48"/>
      <c r="BK58" s="62" t="s">
        <v>128</v>
      </c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 t="s">
        <v>128</v>
      </c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49" t="s">
        <v>42</v>
      </c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 t="s">
        <v>42</v>
      </c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 t="s">
        <v>42</v>
      </c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62" t="str">
        <f>BY58</f>
        <v>-</v>
      </c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3" t="s">
        <v>128</v>
      </c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</row>
    <row r="59" spans="1:164" ht="11.25" customHeight="1">
      <c r="A59" s="46" t="s">
        <v>129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 t="s">
        <v>130</v>
      </c>
      <c r="AY59" s="47"/>
      <c r="AZ59" s="47"/>
      <c r="BA59" s="47"/>
      <c r="BB59" s="47"/>
      <c r="BC59" s="47"/>
      <c r="BD59" s="48" t="s">
        <v>131</v>
      </c>
      <c r="BE59" s="48"/>
      <c r="BF59" s="48"/>
      <c r="BG59" s="48"/>
      <c r="BH59" s="48"/>
      <c r="BI59" s="48"/>
      <c r="BJ59" s="48"/>
      <c r="BK59" s="62">
        <f>137900+42800</f>
        <v>180700</v>
      </c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49">
        <f>53836.33+24878.71</f>
        <v>78715.04000000001</v>
      </c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 t="s">
        <v>42</v>
      </c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 t="s">
        <v>42</v>
      </c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 t="s">
        <v>42</v>
      </c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>
        <f>BY59</f>
        <v>78715.04000000001</v>
      </c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63">
        <f>BK59-ED59</f>
        <v>101984.95999999999</v>
      </c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</row>
    <row r="60" spans="1:164" ht="11.25" customHeight="1">
      <c r="A60" s="46" t="s">
        <v>132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7" t="s">
        <v>133</v>
      </c>
      <c r="AY60" s="47"/>
      <c r="AZ60" s="47"/>
      <c r="BA60" s="47"/>
      <c r="BB60" s="47"/>
      <c r="BC60" s="47"/>
      <c r="BD60" s="48" t="s">
        <v>134</v>
      </c>
      <c r="BE60" s="48"/>
      <c r="BF60" s="48"/>
      <c r="BG60" s="48"/>
      <c r="BH60" s="48"/>
      <c r="BI60" s="48"/>
      <c r="BJ60" s="48"/>
      <c r="BK60" s="62" t="s">
        <v>42</v>
      </c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49" t="s">
        <v>42</v>
      </c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 t="s">
        <v>42</v>
      </c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 t="s">
        <v>42</v>
      </c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 t="s">
        <v>42</v>
      </c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 t="s">
        <v>42</v>
      </c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</row>
    <row r="61" spans="1:164" ht="11.25" customHeight="1">
      <c r="A61" s="46" t="s">
        <v>135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7" t="s">
        <v>136</v>
      </c>
      <c r="AY61" s="47"/>
      <c r="AZ61" s="47"/>
      <c r="BA61" s="47"/>
      <c r="BB61" s="47"/>
      <c r="BC61" s="47"/>
      <c r="BD61" s="48" t="s">
        <v>137</v>
      </c>
      <c r="BE61" s="48"/>
      <c r="BF61" s="48"/>
      <c r="BG61" s="48"/>
      <c r="BH61" s="48"/>
      <c r="BI61" s="48"/>
      <c r="BJ61" s="48"/>
      <c r="BK61" s="62">
        <f>242200+2900</f>
        <v>245100</v>
      </c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49">
        <f>3253.69+900</f>
        <v>4153.6900000000005</v>
      </c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 t="s">
        <v>42</v>
      </c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 t="s">
        <v>42</v>
      </c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 t="s">
        <v>42</v>
      </c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>
        <f>BY61</f>
        <v>4153.6900000000005</v>
      </c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63">
        <f>BK61-ED61</f>
        <v>240946.31</v>
      </c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</row>
    <row r="62" spans="1:164" ht="11.25" customHeight="1">
      <c r="A62" s="46" t="s">
        <v>138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 t="s">
        <v>139</v>
      </c>
      <c r="AY62" s="47"/>
      <c r="AZ62" s="47"/>
      <c r="BA62" s="47"/>
      <c r="BB62" s="47"/>
      <c r="BC62" s="47"/>
      <c r="BD62" s="48" t="s">
        <v>140</v>
      </c>
      <c r="BE62" s="48"/>
      <c r="BF62" s="48"/>
      <c r="BG62" s="48"/>
      <c r="BH62" s="48"/>
      <c r="BI62" s="48"/>
      <c r="BJ62" s="48"/>
      <c r="BK62" s="62">
        <f>259600+37900</f>
        <v>297500</v>
      </c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>
        <f>34498+32962.6</f>
        <v>67460.6</v>
      </c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49" t="s">
        <v>42</v>
      </c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62">
        <v>460</v>
      </c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49" t="s">
        <v>52</v>
      </c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62">
        <f>BY62+DD62</f>
        <v>67920.6</v>
      </c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3">
        <f>BK62-ED62</f>
        <v>229579.4</v>
      </c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</row>
    <row r="63" spans="1:164" ht="12" customHeight="1">
      <c r="A63" s="39" t="s">
        <v>141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 t="s">
        <v>142</v>
      </c>
      <c r="AY63" s="40"/>
      <c r="AZ63" s="40"/>
      <c r="BA63" s="40"/>
      <c r="BB63" s="40"/>
      <c r="BC63" s="40"/>
      <c r="BD63" s="41" t="s">
        <v>143</v>
      </c>
      <c r="BE63" s="41"/>
      <c r="BF63" s="41"/>
      <c r="BG63" s="41"/>
      <c r="BH63" s="41"/>
      <c r="BI63" s="41"/>
      <c r="BJ63" s="41"/>
      <c r="BK63" s="42" t="s">
        <v>42</v>
      </c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 t="s">
        <v>42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 t="s">
        <v>42</v>
      </c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 t="s">
        <v>42</v>
      </c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 t="s">
        <v>42</v>
      </c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 t="s">
        <v>42</v>
      </c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3" t="s">
        <v>42</v>
      </c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</row>
    <row r="64" spans="1:164" ht="11.25">
      <c r="A64" s="44" t="s">
        <v>59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0" t="s">
        <v>144</v>
      </c>
      <c r="AY64" s="40"/>
      <c r="AZ64" s="40"/>
      <c r="BA64" s="40"/>
      <c r="BB64" s="40"/>
      <c r="BC64" s="40"/>
      <c r="BD64" s="41" t="s">
        <v>145</v>
      </c>
      <c r="BE64" s="41"/>
      <c r="BF64" s="41"/>
      <c r="BG64" s="41"/>
      <c r="BH64" s="41"/>
      <c r="BI64" s="41"/>
      <c r="BJ64" s="41"/>
      <c r="BK64" s="42" t="s">
        <v>42</v>
      </c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 t="s">
        <v>42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 t="s">
        <v>42</v>
      </c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 t="s">
        <v>42</v>
      </c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 t="s">
        <v>42</v>
      </c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 t="s">
        <v>42</v>
      </c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3" t="s">
        <v>42</v>
      </c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</row>
    <row r="65" spans="1:164" ht="22.5" customHeight="1">
      <c r="A65" s="46" t="s">
        <v>146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0"/>
      <c r="AY65" s="40"/>
      <c r="AZ65" s="40"/>
      <c r="BA65" s="40"/>
      <c r="BB65" s="40"/>
      <c r="BC65" s="40"/>
      <c r="BD65" s="41"/>
      <c r="BE65" s="41"/>
      <c r="BF65" s="41"/>
      <c r="BG65" s="41"/>
      <c r="BH65" s="41"/>
      <c r="BI65" s="41"/>
      <c r="BJ65" s="41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</row>
    <row r="66" spans="1:164" ht="22.5" customHeight="1">
      <c r="A66" s="46" t="s">
        <v>147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 t="s">
        <v>148</v>
      </c>
      <c r="AY66" s="47"/>
      <c r="AZ66" s="47"/>
      <c r="BA66" s="47"/>
      <c r="BB66" s="47"/>
      <c r="BC66" s="47"/>
      <c r="BD66" s="48" t="s">
        <v>149</v>
      </c>
      <c r="BE66" s="48"/>
      <c r="BF66" s="48"/>
      <c r="BG66" s="48"/>
      <c r="BH66" s="48"/>
      <c r="BI66" s="48"/>
      <c r="BJ66" s="48"/>
      <c r="BK66" s="49" t="s">
        <v>42</v>
      </c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 t="s">
        <v>42</v>
      </c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 t="s">
        <v>42</v>
      </c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 t="s">
        <v>42</v>
      </c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 t="s">
        <v>42</v>
      </c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 t="s">
        <v>42</v>
      </c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50" t="s">
        <v>42</v>
      </c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</row>
    <row r="67" spans="1:164" ht="12" customHeight="1">
      <c r="A67" s="39" t="s">
        <v>150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40" t="s">
        <v>107</v>
      </c>
      <c r="AY67" s="40"/>
      <c r="AZ67" s="40"/>
      <c r="BA67" s="40"/>
      <c r="BB67" s="40"/>
      <c r="BC67" s="40"/>
      <c r="BD67" s="41" t="s">
        <v>151</v>
      </c>
      <c r="BE67" s="41"/>
      <c r="BF67" s="41"/>
      <c r="BG67" s="41"/>
      <c r="BH67" s="41"/>
      <c r="BI67" s="41"/>
      <c r="BJ67" s="41"/>
      <c r="BK67" s="42" t="s">
        <v>42</v>
      </c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 t="s">
        <v>42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 t="s">
        <v>42</v>
      </c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 t="s">
        <v>42</v>
      </c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 t="s">
        <v>42</v>
      </c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 t="s">
        <v>42</v>
      </c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3" t="s">
        <v>42</v>
      </c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</row>
    <row r="68" spans="1:164" ht="11.25">
      <c r="A68" s="44" t="s">
        <v>59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0" t="s">
        <v>110</v>
      </c>
      <c r="AY68" s="40"/>
      <c r="AZ68" s="40"/>
      <c r="BA68" s="40"/>
      <c r="BB68" s="40"/>
      <c r="BC68" s="40"/>
      <c r="BD68" s="41" t="s">
        <v>152</v>
      </c>
      <c r="BE68" s="41"/>
      <c r="BF68" s="41"/>
      <c r="BG68" s="41"/>
      <c r="BH68" s="41"/>
      <c r="BI68" s="41"/>
      <c r="BJ68" s="41"/>
      <c r="BK68" s="42" t="s">
        <v>42</v>
      </c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 t="s">
        <v>42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 t="s">
        <v>42</v>
      </c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 t="s">
        <v>42</v>
      </c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 t="s">
        <v>42</v>
      </c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 t="s">
        <v>42</v>
      </c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3" t="s">
        <v>42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</row>
    <row r="69" spans="1:164" ht="22.5" customHeight="1">
      <c r="A69" s="46" t="s">
        <v>153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0"/>
      <c r="AY69" s="40"/>
      <c r="AZ69" s="40"/>
      <c r="BA69" s="40"/>
      <c r="BB69" s="40"/>
      <c r="BC69" s="40"/>
      <c r="BD69" s="41"/>
      <c r="BE69" s="41"/>
      <c r="BF69" s="41"/>
      <c r="BG69" s="41"/>
      <c r="BH69" s="41"/>
      <c r="BI69" s="41"/>
      <c r="BJ69" s="41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</row>
    <row r="70" spans="1:164" ht="33.75" customHeight="1">
      <c r="A70" s="64" t="s">
        <v>154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56" t="s">
        <v>114</v>
      </c>
      <c r="AY70" s="56"/>
      <c r="AZ70" s="56"/>
      <c r="BA70" s="56"/>
      <c r="BB70" s="56"/>
      <c r="BC70" s="56"/>
      <c r="BD70" s="57" t="s">
        <v>155</v>
      </c>
      <c r="BE70" s="57"/>
      <c r="BF70" s="57"/>
      <c r="BG70" s="57"/>
      <c r="BH70" s="57"/>
      <c r="BI70" s="57"/>
      <c r="BJ70" s="57"/>
      <c r="BK70" s="58" t="s">
        <v>42</v>
      </c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 t="s">
        <v>42</v>
      </c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 t="s">
        <v>42</v>
      </c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 t="s">
        <v>42</v>
      </c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 t="s">
        <v>42</v>
      </c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 t="s">
        <v>42</v>
      </c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9" t="s">
        <v>42</v>
      </c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59"/>
      <c r="FF70" s="59"/>
      <c r="FG70" s="59"/>
      <c r="FH70" s="59"/>
    </row>
    <row r="71" ht="11.25">
      <c r="FH71" s="4" t="s">
        <v>156</v>
      </c>
    </row>
    <row r="72" ht="3.75" customHeight="1"/>
    <row r="73" spans="1:164" ht="11.25" customHeight="1">
      <c r="A73" s="27" t="s">
        <v>29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8" t="s">
        <v>30</v>
      </c>
      <c r="AY73" s="28"/>
      <c r="AZ73" s="28"/>
      <c r="BA73" s="28"/>
      <c r="BB73" s="28"/>
      <c r="BC73" s="28"/>
      <c r="BD73" s="28" t="s">
        <v>31</v>
      </c>
      <c r="BE73" s="28"/>
      <c r="BF73" s="28"/>
      <c r="BG73" s="28"/>
      <c r="BH73" s="28"/>
      <c r="BI73" s="28"/>
      <c r="BJ73" s="28"/>
      <c r="BK73" s="28" t="s">
        <v>32</v>
      </c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9" t="s">
        <v>33</v>
      </c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30" t="s">
        <v>34</v>
      </c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</row>
    <row r="74" spans="1:256" s="9" customFormat="1" ht="24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 t="s">
        <v>35</v>
      </c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 t="s">
        <v>36</v>
      </c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 t="s">
        <v>37</v>
      </c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 t="s">
        <v>38</v>
      </c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 t="s">
        <v>39</v>
      </c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164" ht="11.25">
      <c r="A75" s="27">
        <v>1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31">
        <v>2</v>
      </c>
      <c r="AY75" s="31"/>
      <c r="AZ75" s="31"/>
      <c r="BA75" s="31"/>
      <c r="BB75" s="31"/>
      <c r="BC75" s="31"/>
      <c r="BD75" s="31">
        <v>3</v>
      </c>
      <c r="BE75" s="31"/>
      <c r="BF75" s="31"/>
      <c r="BG75" s="31"/>
      <c r="BH75" s="31"/>
      <c r="BI75" s="31"/>
      <c r="BJ75" s="31"/>
      <c r="BK75" s="31">
        <v>4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>
        <v>5</v>
      </c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>
        <v>6</v>
      </c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>
        <v>7</v>
      </c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>
        <v>8</v>
      </c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>
        <v>9</v>
      </c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2">
        <v>10</v>
      </c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</row>
    <row r="76" spans="1:164" ht="12" customHeight="1">
      <c r="A76" s="39" t="s">
        <v>157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4" t="s">
        <v>143</v>
      </c>
      <c r="AY76" s="34"/>
      <c r="AZ76" s="34"/>
      <c r="BA76" s="34"/>
      <c r="BB76" s="34"/>
      <c r="BC76" s="34"/>
      <c r="BD76" s="35" t="s">
        <v>158</v>
      </c>
      <c r="BE76" s="35"/>
      <c r="BF76" s="35"/>
      <c r="BG76" s="35"/>
      <c r="BH76" s="35"/>
      <c r="BI76" s="35"/>
      <c r="BJ76" s="35"/>
      <c r="BK76" s="37" t="s">
        <v>42</v>
      </c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 t="s">
        <v>42</v>
      </c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 t="s">
        <v>42</v>
      </c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 t="s">
        <v>42</v>
      </c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 t="s">
        <v>42</v>
      </c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 t="s">
        <v>42</v>
      </c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65" t="s">
        <v>42</v>
      </c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</row>
    <row r="77" spans="1:164" ht="11.25">
      <c r="A77" s="44" t="s">
        <v>59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0" t="s">
        <v>149</v>
      </c>
      <c r="AY77" s="40"/>
      <c r="AZ77" s="40"/>
      <c r="BA77" s="40"/>
      <c r="BB77" s="40"/>
      <c r="BC77" s="40"/>
      <c r="BD77" s="41" t="s">
        <v>159</v>
      </c>
      <c r="BE77" s="41"/>
      <c r="BF77" s="41"/>
      <c r="BG77" s="41"/>
      <c r="BH77" s="41"/>
      <c r="BI77" s="41"/>
      <c r="BJ77" s="41"/>
      <c r="BK77" s="42" t="s">
        <v>42</v>
      </c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 t="s">
        <v>42</v>
      </c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 t="s">
        <v>42</v>
      </c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 t="s">
        <v>42</v>
      </c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 t="s">
        <v>42</v>
      </c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 t="s">
        <v>42</v>
      </c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3" t="s">
        <v>42</v>
      </c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</row>
    <row r="78" spans="1:164" ht="22.5" customHeight="1">
      <c r="A78" s="46" t="s">
        <v>160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0"/>
      <c r="AY78" s="40"/>
      <c r="AZ78" s="40"/>
      <c r="BA78" s="40"/>
      <c r="BB78" s="40"/>
      <c r="BC78" s="40"/>
      <c r="BD78" s="41"/>
      <c r="BE78" s="41"/>
      <c r="BF78" s="41"/>
      <c r="BG78" s="41"/>
      <c r="BH78" s="41"/>
      <c r="BI78" s="41"/>
      <c r="BJ78" s="41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</row>
    <row r="79" spans="1:164" ht="11.25" customHeight="1">
      <c r="A79" s="46" t="s">
        <v>161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 t="s">
        <v>162</v>
      </c>
      <c r="AY79" s="47"/>
      <c r="AZ79" s="47"/>
      <c r="BA79" s="47"/>
      <c r="BB79" s="47"/>
      <c r="BC79" s="47"/>
      <c r="BD79" s="48" t="s">
        <v>163</v>
      </c>
      <c r="BE79" s="48"/>
      <c r="BF79" s="48"/>
      <c r="BG79" s="48"/>
      <c r="BH79" s="48"/>
      <c r="BI79" s="48"/>
      <c r="BJ79" s="48"/>
      <c r="BK79" s="49" t="s">
        <v>42</v>
      </c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 t="s">
        <v>42</v>
      </c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 t="s">
        <v>42</v>
      </c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 t="s">
        <v>42</v>
      </c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 t="s">
        <v>42</v>
      </c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 t="s">
        <v>42</v>
      </c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50" t="s">
        <v>42</v>
      </c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</row>
    <row r="80" spans="1:164" ht="12" customHeight="1">
      <c r="A80" s="39" t="s">
        <v>164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40" t="s">
        <v>151</v>
      </c>
      <c r="AY80" s="40"/>
      <c r="AZ80" s="40"/>
      <c r="BA80" s="40"/>
      <c r="BB80" s="40"/>
      <c r="BC80" s="40"/>
      <c r="BD80" s="41" t="s">
        <v>165</v>
      </c>
      <c r="BE80" s="41"/>
      <c r="BF80" s="41"/>
      <c r="BG80" s="41"/>
      <c r="BH80" s="41"/>
      <c r="BI80" s="41"/>
      <c r="BJ80" s="41"/>
      <c r="BK80" s="42" t="s">
        <v>42</v>
      </c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 t="s">
        <v>42</v>
      </c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 t="s">
        <v>42</v>
      </c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 t="s">
        <v>42</v>
      </c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 t="s">
        <v>42</v>
      </c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 t="s">
        <v>42</v>
      </c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3" t="s">
        <v>42</v>
      </c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</row>
    <row r="81" spans="1:164" ht="11.25">
      <c r="A81" s="44" t="s">
        <v>59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0" t="s">
        <v>155</v>
      </c>
      <c r="AY81" s="40"/>
      <c r="AZ81" s="40"/>
      <c r="BA81" s="40"/>
      <c r="BB81" s="40"/>
      <c r="BC81" s="40"/>
      <c r="BD81" s="41" t="s">
        <v>166</v>
      </c>
      <c r="BE81" s="41"/>
      <c r="BF81" s="41"/>
      <c r="BG81" s="41"/>
      <c r="BH81" s="41"/>
      <c r="BI81" s="41"/>
      <c r="BJ81" s="41"/>
      <c r="BK81" s="42" t="s">
        <v>42</v>
      </c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 t="s">
        <v>42</v>
      </c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 t="s">
        <v>42</v>
      </c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 t="s">
        <v>42</v>
      </c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 t="s">
        <v>42</v>
      </c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 t="s">
        <v>42</v>
      </c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3" t="s">
        <v>42</v>
      </c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</row>
    <row r="82" spans="1:164" ht="11.25" customHeight="1">
      <c r="A82" s="46" t="s">
        <v>167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0"/>
      <c r="AY82" s="40"/>
      <c r="AZ82" s="40"/>
      <c r="BA82" s="40"/>
      <c r="BB82" s="40"/>
      <c r="BC82" s="40"/>
      <c r="BD82" s="41"/>
      <c r="BE82" s="41"/>
      <c r="BF82" s="41"/>
      <c r="BG82" s="41"/>
      <c r="BH82" s="41"/>
      <c r="BI82" s="41"/>
      <c r="BJ82" s="41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</row>
    <row r="83" spans="1:164" ht="22.5" customHeight="1">
      <c r="A83" s="46" t="s">
        <v>168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 t="s">
        <v>169</v>
      </c>
      <c r="AY83" s="47"/>
      <c r="AZ83" s="47"/>
      <c r="BA83" s="47"/>
      <c r="BB83" s="47"/>
      <c r="BC83" s="47"/>
      <c r="BD83" s="48" t="s">
        <v>170</v>
      </c>
      <c r="BE83" s="48"/>
      <c r="BF83" s="48"/>
      <c r="BG83" s="48"/>
      <c r="BH83" s="48"/>
      <c r="BI83" s="48"/>
      <c r="BJ83" s="48"/>
      <c r="BK83" s="49" t="s">
        <v>42</v>
      </c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 t="s">
        <v>42</v>
      </c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 t="s">
        <v>42</v>
      </c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 t="s">
        <v>42</v>
      </c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 t="s">
        <v>42</v>
      </c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 t="s">
        <v>42</v>
      </c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50" t="s">
        <v>42</v>
      </c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</row>
    <row r="84" spans="1:164" ht="12" customHeight="1">
      <c r="A84" s="39" t="s">
        <v>171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40" t="s">
        <v>158</v>
      </c>
      <c r="AY84" s="40"/>
      <c r="AZ84" s="40"/>
      <c r="BA84" s="40"/>
      <c r="BB84" s="40"/>
      <c r="BC84" s="40"/>
      <c r="BD84" s="41" t="s">
        <v>172</v>
      </c>
      <c r="BE84" s="41"/>
      <c r="BF84" s="41"/>
      <c r="BG84" s="41"/>
      <c r="BH84" s="41"/>
      <c r="BI84" s="41"/>
      <c r="BJ84" s="41"/>
      <c r="BK84" s="51">
        <f>87400+3500</f>
        <v>90900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>
        <f>36188.35+2175</f>
        <v>38363.35</v>
      </c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42" t="s">
        <v>42</v>
      </c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51">
        <v>30000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42" t="s">
        <v>42</v>
      </c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51">
        <f>BY84</f>
        <v>38363.35</v>
      </c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2">
        <f>BK84-ED84</f>
        <v>52536.65</v>
      </c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</row>
    <row r="85" spans="1:164" ht="24" customHeight="1">
      <c r="A85" s="39" t="s">
        <v>173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 t="s">
        <v>165</v>
      </c>
      <c r="AY85" s="40"/>
      <c r="AZ85" s="40"/>
      <c r="BA85" s="40"/>
      <c r="BB85" s="40"/>
      <c r="BC85" s="40"/>
      <c r="BD85" s="41" t="s">
        <v>174</v>
      </c>
      <c r="BE85" s="41"/>
      <c r="BF85" s="41"/>
      <c r="BG85" s="41"/>
      <c r="BH85" s="41"/>
      <c r="BI85" s="41"/>
      <c r="BJ85" s="41"/>
      <c r="BK85" s="51">
        <f>BK86+BK90</f>
        <v>278700</v>
      </c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>
        <f>BY86+BY90</f>
        <v>268339</v>
      </c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42" t="s">
        <v>42</v>
      </c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 t="s">
        <v>42</v>
      </c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 t="s">
        <v>42</v>
      </c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51">
        <f>BY85</f>
        <v>268339</v>
      </c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2">
        <f>BK85-ED85</f>
        <v>10361</v>
      </c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</row>
    <row r="86" spans="1:164" ht="11.25">
      <c r="A86" s="44" t="s">
        <v>59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0" t="s">
        <v>175</v>
      </c>
      <c r="AY86" s="40"/>
      <c r="AZ86" s="40"/>
      <c r="BA86" s="40"/>
      <c r="BB86" s="40"/>
      <c r="BC86" s="40"/>
      <c r="BD86" s="41" t="s">
        <v>176</v>
      </c>
      <c r="BE86" s="41"/>
      <c r="BF86" s="41"/>
      <c r="BG86" s="41"/>
      <c r="BH86" s="41"/>
      <c r="BI86" s="41"/>
      <c r="BJ86" s="41"/>
      <c r="BK86" s="51">
        <f>700</f>
        <v>700</v>
      </c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>
        <v>637</v>
      </c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42" t="s">
        <v>42</v>
      </c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 t="s">
        <v>42</v>
      </c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 t="s">
        <v>42</v>
      </c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51">
        <f>BY86</f>
        <v>637</v>
      </c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2">
        <f>BK86-ED86</f>
        <v>63</v>
      </c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</row>
    <row r="87" spans="1:164" ht="11.25" customHeight="1">
      <c r="A87" s="46" t="s">
        <v>177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0"/>
      <c r="AY87" s="40"/>
      <c r="AZ87" s="40"/>
      <c r="BA87" s="40"/>
      <c r="BB87" s="40"/>
      <c r="BC87" s="40"/>
      <c r="BD87" s="41"/>
      <c r="BE87" s="41"/>
      <c r="BF87" s="41"/>
      <c r="BG87" s="41"/>
      <c r="BH87" s="41"/>
      <c r="BI87" s="41"/>
      <c r="BJ87" s="4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</row>
    <row r="88" spans="1:164" ht="11.25" customHeight="1">
      <c r="A88" s="46" t="s">
        <v>178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7" t="s">
        <v>166</v>
      </c>
      <c r="AY88" s="47"/>
      <c r="AZ88" s="47"/>
      <c r="BA88" s="47"/>
      <c r="BB88" s="47"/>
      <c r="BC88" s="47"/>
      <c r="BD88" s="48" t="s">
        <v>179</v>
      </c>
      <c r="BE88" s="48"/>
      <c r="BF88" s="48"/>
      <c r="BG88" s="48"/>
      <c r="BH88" s="48"/>
      <c r="BI88" s="48"/>
      <c r="BJ88" s="48"/>
      <c r="BK88" s="49" t="s">
        <v>42</v>
      </c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62" t="s">
        <v>42</v>
      </c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49" t="s">
        <v>42</v>
      </c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 t="s">
        <v>52</v>
      </c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 t="s">
        <v>42</v>
      </c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 t="s">
        <v>42</v>
      </c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50" t="s">
        <v>42</v>
      </c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</row>
    <row r="89" spans="1:164" ht="11.25" customHeight="1">
      <c r="A89" s="46" t="s">
        <v>180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7" t="s">
        <v>170</v>
      </c>
      <c r="AY89" s="47"/>
      <c r="AZ89" s="47"/>
      <c r="BA89" s="47"/>
      <c r="BB89" s="47"/>
      <c r="BC89" s="47"/>
      <c r="BD89" s="48" t="s">
        <v>181</v>
      </c>
      <c r="BE89" s="48"/>
      <c r="BF89" s="48"/>
      <c r="BG89" s="48"/>
      <c r="BH89" s="48"/>
      <c r="BI89" s="48"/>
      <c r="BJ89" s="48"/>
      <c r="BK89" s="49" t="s">
        <v>42</v>
      </c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62" t="s">
        <v>182</v>
      </c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49" t="s">
        <v>42</v>
      </c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 t="s">
        <v>42</v>
      </c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 t="s">
        <v>42</v>
      </c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 t="s">
        <v>42</v>
      </c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50" t="s">
        <v>42</v>
      </c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</row>
    <row r="90" spans="1:164" ht="11.25" customHeight="1">
      <c r="A90" s="46" t="s">
        <v>183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 t="s">
        <v>184</v>
      </c>
      <c r="AY90" s="47"/>
      <c r="AZ90" s="47"/>
      <c r="BA90" s="47"/>
      <c r="BB90" s="47"/>
      <c r="BC90" s="47"/>
      <c r="BD90" s="48" t="s">
        <v>185</v>
      </c>
      <c r="BE90" s="48"/>
      <c r="BF90" s="48"/>
      <c r="BG90" s="48"/>
      <c r="BH90" s="48"/>
      <c r="BI90" s="48"/>
      <c r="BJ90" s="48"/>
      <c r="BK90" s="62">
        <f>251300+26700</f>
        <v>278000</v>
      </c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>
        <f>242930+24772</f>
        <v>267702</v>
      </c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49" t="s">
        <v>42</v>
      </c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 t="s">
        <v>42</v>
      </c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 t="s">
        <v>42</v>
      </c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62">
        <f>BY90</f>
        <v>267702</v>
      </c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3">
        <f>BK90-ED90</f>
        <v>10298</v>
      </c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</row>
    <row r="91" spans="1:164" ht="12" customHeight="1">
      <c r="A91" s="39" t="s">
        <v>186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40" t="s">
        <v>187</v>
      </c>
      <c r="AY91" s="40"/>
      <c r="AZ91" s="40"/>
      <c r="BA91" s="40"/>
      <c r="BB91" s="40"/>
      <c r="BC91" s="40"/>
      <c r="BD91" s="41" t="s">
        <v>188</v>
      </c>
      <c r="BE91" s="41"/>
      <c r="BF91" s="41"/>
      <c r="BG91" s="41"/>
      <c r="BH91" s="41"/>
      <c r="BI91" s="41"/>
      <c r="BJ91" s="41"/>
      <c r="BK91" s="42" t="s">
        <v>42</v>
      </c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 t="s">
        <v>42</v>
      </c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 t="s">
        <v>42</v>
      </c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 t="s">
        <v>42</v>
      </c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 t="s">
        <v>42</v>
      </c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 t="s">
        <v>42</v>
      </c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3" t="s">
        <v>42</v>
      </c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</row>
    <row r="92" spans="1:164" ht="11.25">
      <c r="A92" s="44" t="s">
        <v>46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0" t="s">
        <v>189</v>
      </c>
      <c r="AY92" s="40"/>
      <c r="AZ92" s="40"/>
      <c r="BA92" s="40"/>
      <c r="BB92" s="40"/>
      <c r="BC92" s="40"/>
      <c r="BD92" s="41" t="s">
        <v>190</v>
      </c>
      <c r="BE92" s="41"/>
      <c r="BF92" s="41"/>
      <c r="BG92" s="41"/>
      <c r="BH92" s="41"/>
      <c r="BI92" s="41"/>
      <c r="BJ92" s="41"/>
      <c r="BK92" s="42" t="s">
        <v>42</v>
      </c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 t="s">
        <v>42</v>
      </c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 t="s">
        <v>42</v>
      </c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 t="s">
        <v>42</v>
      </c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 t="s">
        <v>42</v>
      </c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 t="s">
        <v>42</v>
      </c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3" t="s">
        <v>42</v>
      </c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</row>
    <row r="93" spans="1:164" ht="11.25" customHeight="1">
      <c r="A93" s="46" t="s">
        <v>191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0"/>
      <c r="AY93" s="40"/>
      <c r="AZ93" s="40"/>
      <c r="BA93" s="40"/>
      <c r="BB93" s="40"/>
      <c r="BC93" s="40"/>
      <c r="BD93" s="41"/>
      <c r="BE93" s="41"/>
      <c r="BF93" s="41"/>
      <c r="BG93" s="41"/>
      <c r="BH93" s="41"/>
      <c r="BI93" s="41"/>
      <c r="BJ93" s="41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</row>
    <row r="94" spans="1:164" ht="11.25" customHeight="1">
      <c r="A94" s="46" t="s">
        <v>192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7" t="s">
        <v>193</v>
      </c>
      <c r="AY94" s="47"/>
      <c r="AZ94" s="47"/>
      <c r="BA94" s="47"/>
      <c r="BB94" s="47"/>
      <c r="BC94" s="47"/>
      <c r="BD94" s="48" t="s">
        <v>194</v>
      </c>
      <c r="BE94" s="48"/>
      <c r="BF94" s="48"/>
      <c r="BG94" s="48"/>
      <c r="BH94" s="48"/>
      <c r="BI94" s="48"/>
      <c r="BJ94" s="48"/>
      <c r="BK94" s="49" t="s">
        <v>42</v>
      </c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 t="s">
        <v>42</v>
      </c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 t="s">
        <v>42</v>
      </c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 t="s">
        <v>42</v>
      </c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 t="s">
        <v>42</v>
      </c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 t="s">
        <v>42</v>
      </c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50" t="s">
        <v>42</v>
      </c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</row>
    <row r="95" spans="1:164" ht="11.25" customHeight="1">
      <c r="A95" s="66" t="s">
        <v>195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7" t="s">
        <v>196</v>
      </c>
      <c r="AY95" s="67"/>
      <c r="AZ95" s="67"/>
      <c r="BA95" s="67"/>
      <c r="BB95" s="67"/>
      <c r="BC95" s="67"/>
      <c r="BD95" s="68" t="s">
        <v>197</v>
      </c>
      <c r="BE95" s="68"/>
      <c r="BF95" s="68"/>
      <c r="BG95" s="68"/>
      <c r="BH95" s="68"/>
      <c r="BI95" s="68"/>
      <c r="BJ95" s="68"/>
      <c r="BK95" s="29" t="s">
        <v>42</v>
      </c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 t="s">
        <v>42</v>
      </c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 t="s">
        <v>42</v>
      </c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 t="s">
        <v>42</v>
      </c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 t="s">
        <v>42</v>
      </c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 t="s">
        <v>42</v>
      </c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69" t="s">
        <v>42</v>
      </c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</row>
    <row r="96" spans="1:164" ht="24" customHeight="1">
      <c r="A96" s="70" t="s">
        <v>198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1" t="s">
        <v>174</v>
      </c>
      <c r="AY96" s="71"/>
      <c r="AZ96" s="71"/>
      <c r="BA96" s="71"/>
      <c r="BB96" s="71"/>
      <c r="BC96" s="71"/>
      <c r="BD96" s="72"/>
      <c r="BE96" s="72"/>
      <c r="BF96" s="72"/>
      <c r="BG96" s="72"/>
      <c r="BH96" s="72"/>
      <c r="BI96" s="72"/>
      <c r="BJ96" s="72"/>
      <c r="BK96" s="73" t="s">
        <v>42</v>
      </c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>
        <f>1835+41468.85</f>
        <v>43303.85</v>
      </c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 t="s">
        <v>42</v>
      </c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109">
        <f>-30000-1835</f>
        <v>-31835</v>
      </c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73" t="s">
        <v>42</v>
      </c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109">
        <f>BY96+DD96</f>
        <v>11468.849999999999</v>
      </c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4" t="s">
        <v>42</v>
      </c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</row>
    <row r="97" ht="9.75" customHeight="1">
      <c r="CN97" s="1" t="s">
        <v>199</v>
      </c>
    </row>
    <row r="98" spans="1:164" ht="17.25" customHeight="1">
      <c r="A98" s="75" t="s">
        <v>200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6" t="s">
        <v>201</v>
      </c>
      <c r="AY98" s="76"/>
      <c r="AZ98" s="76"/>
      <c r="BA98" s="76"/>
      <c r="BB98" s="76"/>
      <c r="BC98" s="76"/>
      <c r="BD98" s="77" t="s">
        <v>68</v>
      </c>
      <c r="BE98" s="77"/>
      <c r="BF98" s="77"/>
      <c r="BG98" s="77"/>
      <c r="BH98" s="77"/>
      <c r="BI98" s="77"/>
      <c r="BJ98" s="77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108">
        <f>BY48-BY18</f>
        <v>-43303.84999999963</v>
      </c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9" t="s">
        <v>68</v>
      </c>
      <c r="ET98" s="79"/>
      <c r="EU98" s="79"/>
      <c r="EV98" s="79"/>
      <c r="EW98" s="79"/>
      <c r="EX98" s="79"/>
      <c r="EY98" s="79"/>
      <c r="EZ98" s="79"/>
      <c r="FA98" s="79"/>
      <c r="FB98" s="79"/>
      <c r="FC98" s="79"/>
      <c r="FD98" s="79"/>
      <c r="FE98" s="79"/>
      <c r="FF98" s="79"/>
      <c r="FG98" s="79"/>
      <c r="FH98" s="79"/>
    </row>
    <row r="99" spans="1:164" ht="3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1"/>
      <c r="AY99" s="81"/>
      <c r="AZ99" s="81"/>
      <c r="BA99" s="81"/>
      <c r="BB99" s="81"/>
      <c r="BC99" s="81"/>
      <c r="BD99" s="82"/>
      <c r="BE99" s="82"/>
      <c r="BF99" s="82"/>
      <c r="BG99" s="82"/>
      <c r="BH99" s="82"/>
      <c r="BI99" s="82"/>
      <c r="BJ99" s="82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</row>
    <row r="100" spans="30:164" ht="12">
      <c r="AD100" s="60" t="s">
        <v>202</v>
      </c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FH100" s="4" t="s">
        <v>203</v>
      </c>
    </row>
    <row r="101" ht="3.75" customHeight="1"/>
    <row r="102" spans="1:164" ht="11.25" customHeight="1">
      <c r="A102" s="27" t="s">
        <v>29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8" t="s">
        <v>30</v>
      </c>
      <c r="AY102" s="28"/>
      <c r="AZ102" s="28"/>
      <c r="BA102" s="28"/>
      <c r="BB102" s="28"/>
      <c r="BC102" s="28"/>
      <c r="BD102" s="28" t="s">
        <v>31</v>
      </c>
      <c r="BE102" s="28"/>
      <c r="BF102" s="28"/>
      <c r="BG102" s="28"/>
      <c r="BH102" s="28"/>
      <c r="BI102" s="28"/>
      <c r="BJ102" s="28"/>
      <c r="BK102" s="28" t="s">
        <v>32</v>
      </c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9" t="s">
        <v>33</v>
      </c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30" t="s">
        <v>34</v>
      </c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</row>
    <row r="103" spans="1:256" s="9" customFormat="1" ht="24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 t="s">
        <v>35</v>
      </c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 t="s">
        <v>36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 t="s">
        <v>37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 t="s">
        <v>38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 t="s">
        <v>39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164" ht="11.25">
      <c r="A104" s="27">
        <v>1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31">
        <v>2</v>
      </c>
      <c r="AY104" s="31"/>
      <c r="AZ104" s="31"/>
      <c r="BA104" s="31"/>
      <c r="BB104" s="31"/>
      <c r="BC104" s="31"/>
      <c r="BD104" s="31">
        <v>3</v>
      </c>
      <c r="BE104" s="31"/>
      <c r="BF104" s="31"/>
      <c r="BG104" s="31"/>
      <c r="BH104" s="31"/>
      <c r="BI104" s="31"/>
      <c r="BJ104" s="31"/>
      <c r="BK104" s="31">
        <v>4</v>
      </c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>
        <v>5</v>
      </c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>
        <v>6</v>
      </c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>
        <v>7</v>
      </c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>
        <v>8</v>
      </c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>
        <v>9</v>
      </c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2">
        <v>10</v>
      </c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</row>
    <row r="105" spans="1:164" ht="35.25" customHeight="1">
      <c r="A105" s="33" t="s">
        <v>204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 t="s">
        <v>188</v>
      </c>
      <c r="AY105" s="34"/>
      <c r="AZ105" s="34"/>
      <c r="BA105" s="34"/>
      <c r="BB105" s="34"/>
      <c r="BC105" s="34"/>
      <c r="BD105" s="35"/>
      <c r="BE105" s="35"/>
      <c r="BF105" s="35"/>
      <c r="BG105" s="35"/>
      <c r="BH105" s="35"/>
      <c r="BI105" s="35"/>
      <c r="BJ105" s="35"/>
      <c r="BK105" s="37" t="s">
        <v>42</v>
      </c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6">
        <f>BY119+BY122</f>
        <v>-43303.85</v>
      </c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 t="s">
        <v>42</v>
      </c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6">
        <f>DD119+DD122</f>
        <v>31835</v>
      </c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7" t="s">
        <v>42</v>
      </c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6">
        <f>BY105+DD105</f>
        <v>-11468.849999999999</v>
      </c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65" t="s">
        <v>42</v>
      </c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</row>
    <row r="106" spans="1:164" ht="11.25">
      <c r="A106" s="85" t="s">
        <v>59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40" t="s">
        <v>190</v>
      </c>
      <c r="AY106" s="40"/>
      <c r="AZ106" s="40"/>
      <c r="BA106" s="40"/>
      <c r="BB106" s="40"/>
      <c r="BC106" s="40"/>
      <c r="BD106" s="41"/>
      <c r="BE106" s="41"/>
      <c r="BF106" s="41"/>
      <c r="BG106" s="41"/>
      <c r="BH106" s="41"/>
      <c r="BI106" s="41"/>
      <c r="BJ106" s="41"/>
      <c r="BK106" s="42" t="s">
        <v>42</v>
      </c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 t="s">
        <v>42</v>
      </c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 t="s">
        <v>42</v>
      </c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51" t="s">
        <v>42</v>
      </c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42" t="s">
        <v>42</v>
      </c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 t="s">
        <v>42</v>
      </c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3" t="s">
        <v>42</v>
      </c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</row>
    <row r="107" spans="1:164" ht="12" customHeight="1">
      <c r="A107" s="61" t="s">
        <v>205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40"/>
      <c r="AY107" s="40"/>
      <c r="AZ107" s="40"/>
      <c r="BA107" s="40"/>
      <c r="BB107" s="40"/>
      <c r="BC107" s="40"/>
      <c r="BD107" s="41"/>
      <c r="BE107" s="41"/>
      <c r="BF107" s="41"/>
      <c r="BG107" s="41"/>
      <c r="BH107" s="41"/>
      <c r="BI107" s="41"/>
      <c r="BJ107" s="41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</row>
    <row r="108" spans="1:164" ht="11.25">
      <c r="A108" s="44" t="s">
        <v>46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0" t="s">
        <v>206</v>
      </c>
      <c r="AY108" s="40"/>
      <c r="AZ108" s="40"/>
      <c r="BA108" s="40"/>
      <c r="BB108" s="40"/>
      <c r="BC108" s="40"/>
      <c r="BD108" s="41" t="s">
        <v>122</v>
      </c>
      <c r="BE108" s="41"/>
      <c r="BF108" s="41"/>
      <c r="BG108" s="41"/>
      <c r="BH108" s="41"/>
      <c r="BI108" s="41"/>
      <c r="BJ108" s="41"/>
      <c r="BK108" s="42" t="s">
        <v>42</v>
      </c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 t="s">
        <v>42</v>
      </c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 t="s">
        <v>42</v>
      </c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51" t="s">
        <v>42</v>
      </c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42" t="s">
        <v>42</v>
      </c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 t="s">
        <v>42</v>
      </c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3" t="s">
        <v>42</v>
      </c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</row>
    <row r="109" spans="1:164" ht="11.25" customHeight="1">
      <c r="A109" s="86" t="s">
        <v>207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40"/>
      <c r="AY109" s="40"/>
      <c r="AZ109" s="40"/>
      <c r="BA109" s="40"/>
      <c r="BB109" s="40"/>
      <c r="BC109" s="40"/>
      <c r="BD109" s="41"/>
      <c r="BE109" s="41"/>
      <c r="BF109" s="41"/>
      <c r="BG109" s="41"/>
      <c r="BH109" s="41"/>
      <c r="BI109" s="41"/>
      <c r="BJ109" s="41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</row>
    <row r="110" spans="1:164" ht="11.25" customHeight="1">
      <c r="A110" s="86" t="s">
        <v>208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47" t="s">
        <v>209</v>
      </c>
      <c r="AY110" s="47"/>
      <c r="AZ110" s="47"/>
      <c r="BA110" s="47"/>
      <c r="BB110" s="47"/>
      <c r="BC110" s="47"/>
      <c r="BD110" s="48" t="s">
        <v>210</v>
      </c>
      <c r="BE110" s="48"/>
      <c r="BF110" s="48"/>
      <c r="BG110" s="48"/>
      <c r="BH110" s="48"/>
      <c r="BI110" s="48"/>
      <c r="BJ110" s="48"/>
      <c r="BK110" s="49" t="s">
        <v>42</v>
      </c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 t="s">
        <v>42</v>
      </c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 t="s">
        <v>42</v>
      </c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62" t="s">
        <v>42</v>
      </c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49" t="s">
        <v>42</v>
      </c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 t="s">
        <v>42</v>
      </c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50" t="s">
        <v>42</v>
      </c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</row>
    <row r="111" spans="1:164" ht="11.25" customHeight="1">
      <c r="A111" s="86" t="s">
        <v>211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47" t="s">
        <v>212</v>
      </c>
      <c r="AY111" s="47"/>
      <c r="AZ111" s="47"/>
      <c r="BA111" s="47"/>
      <c r="BB111" s="47"/>
      <c r="BC111" s="47"/>
      <c r="BD111" s="48" t="s">
        <v>213</v>
      </c>
      <c r="BE111" s="48"/>
      <c r="BF111" s="48"/>
      <c r="BG111" s="48"/>
      <c r="BH111" s="48"/>
      <c r="BI111" s="48"/>
      <c r="BJ111" s="48"/>
      <c r="BK111" s="49" t="s">
        <v>42</v>
      </c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 t="s">
        <v>42</v>
      </c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 t="s">
        <v>42</v>
      </c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62" t="s">
        <v>42</v>
      </c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49" t="s">
        <v>42</v>
      </c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 t="s">
        <v>42</v>
      </c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50" t="s">
        <v>42</v>
      </c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</row>
    <row r="112" spans="1:164" ht="11.25" customHeight="1">
      <c r="A112" s="86" t="s">
        <v>214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47" t="s">
        <v>215</v>
      </c>
      <c r="AY112" s="47"/>
      <c r="AZ112" s="47"/>
      <c r="BA112" s="47"/>
      <c r="BB112" s="47"/>
      <c r="BC112" s="47"/>
      <c r="BD112" s="48" t="s">
        <v>216</v>
      </c>
      <c r="BE112" s="48"/>
      <c r="BF112" s="48"/>
      <c r="BG112" s="48"/>
      <c r="BH112" s="48"/>
      <c r="BI112" s="48"/>
      <c r="BJ112" s="48"/>
      <c r="BK112" s="49" t="s">
        <v>42</v>
      </c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 t="s">
        <v>42</v>
      </c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 t="s">
        <v>42</v>
      </c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62" t="s">
        <v>42</v>
      </c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49" t="s">
        <v>42</v>
      </c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 t="s">
        <v>42</v>
      </c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50" t="s">
        <v>42</v>
      </c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</row>
    <row r="113" spans="1:164" ht="11.25" customHeight="1">
      <c r="A113" s="86" t="s">
        <v>217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47" t="s">
        <v>218</v>
      </c>
      <c r="AY113" s="47"/>
      <c r="AZ113" s="47"/>
      <c r="BA113" s="47"/>
      <c r="BB113" s="47"/>
      <c r="BC113" s="47"/>
      <c r="BD113" s="48" t="s">
        <v>219</v>
      </c>
      <c r="BE113" s="48"/>
      <c r="BF113" s="48"/>
      <c r="BG113" s="48"/>
      <c r="BH113" s="48"/>
      <c r="BI113" s="48"/>
      <c r="BJ113" s="48"/>
      <c r="BK113" s="49" t="s">
        <v>42</v>
      </c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 t="s">
        <v>42</v>
      </c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 t="s">
        <v>42</v>
      </c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62" t="s">
        <v>42</v>
      </c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49" t="s">
        <v>42</v>
      </c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 t="s">
        <v>42</v>
      </c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50" t="s">
        <v>42</v>
      </c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</row>
    <row r="114" spans="1:164" ht="12" customHeight="1">
      <c r="A114" s="39" t="s">
        <v>220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40" t="s">
        <v>83</v>
      </c>
      <c r="AY114" s="40"/>
      <c r="AZ114" s="40"/>
      <c r="BA114" s="40"/>
      <c r="BB114" s="40"/>
      <c r="BC114" s="40"/>
      <c r="BD114" s="41"/>
      <c r="BE114" s="41"/>
      <c r="BF114" s="41"/>
      <c r="BG114" s="41"/>
      <c r="BH114" s="41"/>
      <c r="BI114" s="41"/>
      <c r="BJ114" s="41"/>
      <c r="BK114" s="42" t="s">
        <v>42</v>
      </c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 t="s">
        <v>42</v>
      </c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 t="s">
        <v>42</v>
      </c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51" t="s">
        <v>42</v>
      </c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42" t="s">
        <v>42</v>
      </c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 t="s">
        <v>42</v>
      </c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3" t="s">
        <v>42</v>
      </c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</row>
    <row r="115" spans="1:164" ht="11.25">
      <c r="A115" s="44" t="s">
        <v>46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0" t="s">
        <v>221</v>
      </c>
      <c r="AY115" s="40"/>
      <c r="AZ115" s="40"/>
      <c r="BA115" s="40"/>
      <c r="BB115" s="40"/>
      <c r="BC115" s="40"/>
      <c r="BD115" s="41" t="s">
        <v>122</v>
      </c>
      <c r="BE115" s="41"/>
      <c r="BF115" s="41"/>
      <c r="BG115" s="41"/>
      <c r="BH115" s="41"/>
      <c r="BI115" s="41"/>
      <c r="BJ115" s="41"/>
      <c r="BK115" s="42" t="s">
        <v>42</v>
      </c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 t="s">
        <v>42</v>
      </c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 t="s">
        <v>42</v>
      </c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51" t="s">
        <v>42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42" t="s">
        <v>42</v>
      </c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 t="s">
        <v>42</v>
      </c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3" t="s">
        <v>42</v>
      </c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</row>
    <row r="116" spans="1:164" ht="11.25" customHeight="1">
      <c r="A116" s="86" t="s">
        <v>207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40"/>
      <c r="AY116" s="40"/>
      <c r="AZ116" s="40"/>
      <c r="BA116" s="40"/>
      <c r="BB116" s="40"/>
      <c r="BC116" s="40"/>
      <c r="BD116" s="41"/>
      <c r="BE116" s="41"/>
      <c r="BF116" s="41"/>
      <c r="BG116" s="41"/>
      <c r="BH116" s="41"/>
      <c r="BI116" s="41"/>
      <c r="BJ116" s="41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</row>
    <row r="117" spans="1:164" ht="11.25" customHeight="1">
      <c r="A117" s="86" t="s">
        <v>214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47" t="s">
        <v>222</v>
      </c>
      <c r="AY117" s="47"/>
      <c r="AZ117" s="47"/>
      <c r="BA117" s="47"/>
      <c r="BB117" s="47"/>
      <c r="BC117" s="47"/>
      <c r="BD117" s="48" t="s">
        <v>223</v>
      </c>
      <c r="BE117" s="48"/>
      <c r="BF117" s="48"/>
      <c r="BG117" s="48"/>
      <c r="BH117" s="48"/>
      <c r="BI117" s="48"/>
      <c r="BJ117" s="48"/>
      <c r="BK117" s="49" t="s">
        <v>42</v>
      </c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 t="s">
        <v>42</v>
      </c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 t="s">
        <v>42</v>
      </c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62" t="s">
        <v>42</v>
      </c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49" t="s">
        <v>42</v>
      </c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 t="s">
        <v>42</v>
      </c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50" t="s">
        <v>42</v>
      </c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</row>
    <row r="118" spans="1:164" ht="11.25" customHeight="1">
      <c r="A118" s="86" t="s">
        <v>224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47" t="s">
        <v>225</v>
      </c>
      <c r="AY118" s="47"/>
      <c r="AZ118" s="47"/>
      <c r="BA118" s="47"/>
      <c r="BB118" s="47"/>
      <c r="BC118" s="47"/>
      <c r="BD118" s="48" t="s">
        <v>226</v>
      </c>
      <c r="BE118" s="48"/>
      <c r="BF118" s="48"/>
      <c r="BG118" s="48"/>
      <c r="BH118" s="48"/>
      <c r="BI118" s="48"/>
      <c r="BJ118" s="48"/>
      <c r="BK118" s="49" t="s">
        <v>42</v>
      </c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 t="s">
        <v>42</v>
      </c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 t="s">
        <v>42</v>
      </c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62" t="s">
        <v>42</v>
      </c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49" t="s">
        <v>42</v>
      </c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 t="s">
        <v>42</v>
      </c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50" t="s">
        <v>42</v>
      </c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</row>
    <row r="119" spans="1:164" ht="12" customHeight="1">
      <c r="A119" s="39" t="s">
        <v>227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40" t="s">
        <v>228</v>
      </c>
      <c r="AY119" s="40"/>
      <c r="AZ119" s="40"/>
      <c r="BA119" s="40"/>
      <c r="BB119" s="40"/>
      <c r="BC119" s="40"/>
      <c r="BD119" s="41" t="s">
        <v>68</v>
      </c>
      <c r="BE119" s="41"/>
      <c r="BF119" s="41"/>
      <c r="BG119" s="41"/>
      <c r="BH119" s="41"/>
      <c r="BI119" s="41"/>
      <c r="BJ119" s="41"/>
      <c r="BK119" s="42" t="s">
        <v>42</v>
      </c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>
        <f>-11468.85-1835</f>
        <v>-13303.85</v>
      </c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 t="s">
        <v>128</v>
      </c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51">
        <v>1835</v>
      </c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42" t="s">
        <v>42</v>
      </c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51">
        <f>BY119+DD119</f>
        <v>-11468.85</v>
      </c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3" t="s">
        <v>42</v>
      </c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</row>
    <row r="120" spans="1:164" ht="11.25" customHeight="1">
      <c r="A120" s="86" t="s">
        <v>229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47" t="s">
        <v>216</v>
      </c>
      <c r="AY120" s="47"/>
      <c r="AZ120" s="47"/>
      <c r="BA120" s="47"/>
      <c r="BB120" s="47"/>
      <c r="BC120" s="47"/>
      <c r="BD120" s="48" t="s">
        <v>230</v>
      </c>
      <c r="BE120" s="48"/>
      <c r="BF120" s="48"/>
      <c r="BG120" s="48"/>
      <c r="BH120" s="48"/>
      <c r="BI120" s="48"/>
      <c r="BJ120" s="48"/>
      <c r="BK120" s="62">
        <f>-3513100</f>
        <v>-3513100</v>
      </c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>
        <f>-2142930.42-783289.23</f>
        <v>-2926219.65</v>
      </c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 t="s">
        <v>93</v>
      </c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>
        <f>-30000</f>
        <v>-30000</v>
      </c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 t="s">
        <v>42</v>
      </c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>
        <f>BY120+DD120</f>
        <v>-2956219.65</v>
      </c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50" t="s">
        <v>68</v>
      </c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</row>
    <row r="121" spans="1:164" ht="11.25" customHeight="1">
      <c r="A121" s="86" t="s">
        <v>231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47" t="s">
        <v>223</v>
      </c>
      <c r="AY121" s="47"/>
      <c r="AZ121" s="47"/>
      <c r="BA121" s="47"/>
      <c r="BB121" s="47"/>
      <c r="BC121" s="47"/>
      <c r="BD121" s="48" t="s">
        <v>232</v>
      </c>
      <c r="BE121" s="48"/>
      <c r="BF121" s="48"/>
      <c r="BG121" s="48"/>
      <c r="BH121" s="48"/>
      <c r="BI121" s="48"/>
      <c r="BJ121" s="48"/>
      <c r="BK121" s="62">
        <f>3513100</f>
        <v>3513100</v>
      </c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>
        <f>2131461.57+781454.23</f>
        <v>2912915.8</v>
      </c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 t="s">
        <v>42</v>
      </c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>
        <f>DD122</f>
        <v>30000</v>
      </c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 t="s">
        <v>42</v>
      </c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>
        <f>DD121+BY121</f>
        <v>2942915.8</v>
      </c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50" t="s">
        <v>68</v>
      </c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</row>
    <row r="122" spans="1:164" ht="24" customHeight="1">
      <c r="A122" s="39" t="s">
        <v>233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40" t="s">
        <v>234</v>
      </c>
      <c r="AY122" s="40"/>
      <c r="AZ122" s="40"/>
      <c r="BA122" s="40"/>
      <c r="BB122" s="40"/>
      <c r="BC122" s="40"/>
      <c r="BD122" s="41" t="s">
        <v>68</v>
      </c>
      <c r="BE122" s="41"/>
      <c r="BF122" s="41"/>
      <c r="BG122" s="41"/>
      <c r="BH122" s="41"/>
      <c r="BI122" s="41"/>
      <c r="BJ122" s="41"/>
      <c r="BK122" s="42" t="s">
        <v>42</v>
      </c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51">
        <f>-30000</f>
        <v>-30000</v>
      </c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42" t="s">
        <v>42</v>
      </c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51">
        <f>30000</f>
        <v>30000</v>
      </c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 t="s">
        <v>42</v>
      </c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51" t="s">
        <v>128</v>
      </c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3" t="s">
        <v>42</v>
      </c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</row>
    <row r="123" spans="1:164" ht="11.25">
      <c r="A123" s="44" t="s">
        <v>59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87" t="s">
        <v>235</v>
      </c>
      <c r="AY123" s="87"/>
      <c r="AZ123" s="87"/>
      <c r="BA123" s="87"/>
      <c r="BB123" s="87"/>
      <c r="BC123" s="87"/>
      <c r="BD123" s="41" t="s">
        <v>230</v>
      </c>
      <c r="BE123" s="41"/>
      <c r="BF123" s="41"/>
      <c r="BG123" s="41"/>
      <c r="BH123" s="41"/>
      <c r="BI123" s="41"/>
      <c r="BJ123" s="41"/>
      <c r="BK123" s="42" t="s">
        <v>42</v>
      </c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51" t="s">
        <v>42</v>
      </c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42" t="s">
        <v>42</v>
      </c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51">
        <f>30000+1835</f>
        <v>31835</v>
      </c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 t="s">
        <v>42</v>
      </c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>
        <f>DD123</f>
        <v>31835</v>
      </c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43" t="s">
        <v>68</v>
      </c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</row>
    <row r="124" spans="1:164" ht="11.25" customHeight="1">
      <c r="A124" s="86" t="s">
        <v>236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7"/>
      <c r="AY124" s="87"/>
      <c r="AZ124" s="87"/>
      <c r="BA124" s="87"/>
      <c r="BB124" s="87"/>
      <c r="BC124" s="87"/>
      <c r="BD124" s="41"/>
      <c r="BE124" s="41"/>
      <c r="BF124" s="41"/>
      <c r="BG124" s="41"/>
      <c r="BH124" s="41"/>
      <c r="BI124" s="41"/>
      <c r="BJ124" s="41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</row>
    <row r="125" spans="1:164" ht="11.25" customHeight="1">
      <c r="A125" s="86" t="s">
        <v>237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8" t="s">
        <v>238</v>
      </c>
      <c r="AY125" s="88"/>
      <c r="AZ125" s="88"/>
      <c r="BA125" s="88"/>
      <c r="BB125" s="88"/>
      <c r="BC125" s="88"/>
      <c r="BD125" s="48" t="s">
        <v>232</v>
      </c>
      <c r="BE125" s="48"/>
      <c r="BF125" s="48"/>
      <c r="BG125" s="48"/>
      <c r="BH125" s="48"/>
      <c r="BI125" s="48"/>
      <c r="BJ125" s="48"/>
      <c r="BK125" s="49" t="s">
        <v>42</v>
      </c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62">
        <f>BY122</f>
        <v>-30000</v>
      </c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49" t="s">
        <v>42</v>
      </c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62">
        <v>-1835</v>
      </c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 t="s">
        <v>42</v>
      </c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62">
        <f>BY125+DD125</f>
        <v>-31835</v>
      </c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50" t="s">
        <v>68</v>
      </c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</row>
    <row r="126" ht="11.25">
      <c r="FH126" s="4" t="s">
        <v>239</v>
      </c>
    </row>
    <row r="127" ht="3.75" customHeight="1"/>
    <row r="128" spans="1:164" ht="11.25" customHeight="1">
      <c r="A128" s="27" t="s">
        <v>29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8" t="s">
        <v>30</v>
      </c>
      <c r="AY128" s="28"/>
      <c r="AZ128" s="28"/>
      <c r="BA128" s="28"/>
      <c r="BB128" s="28"/>
      <c r="BC128" s="28"/>
      <c r="BD128" s="28" t="s">
        <v>31</v>
      </c>
      <c r="BE128" s="28"/>
      <c r="BF128" s="28"/>
      <c r="BG128" s="28"/>
      <c r="BH128" s="28"/>
      <c r="BI128" s="28"/>
      <c r="BJ128" s="28"/>
      <c r="BK128" s="28" t="s">
        <v>32</v>
      </c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9" t="s">
        <v>33</v>
      </c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30" t="s">
        <v>34</v>
      </c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</row>
    <row r="129" spans="1:256" s="9" customFormat="1" ht="24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 t="s">
        <v>35</v>
      </c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 t="s">
        <v>36</v>
      </c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 t="s">
        <v>37</v>
      </c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 t="s">
        <v>38</v>
      </c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 t="s">
        <v>39</v>
      </c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164" ht="11.25">
      <c r="A130" s="27">
        <v>1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31">
        <v>2</v>
      </c>
      <c r="AY130" s="31"/>
      <c r="AZ130" s="31"/>
      <c r="BA130" s="31"/>
      <c r="BB130" s="31"/>
      <c r="BC130" s="31"/>
      <c r="BD130" s="31">
        <v>3</v>
      </c>
      <c r="BE130" s="31"/>
      <c r="BF130" s="31"/>
      <c r="BG130" s="31"/>
      <c r="BH130" s="31"/>
      <c r="BI130" s="31"/>
      <c r="BJ130" s="31"/>
      <c r="BK130" s="31">
        <v>4</v>
      </c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>
        <v>5</v>
      </c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>
        <v>6</v>
      </c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>
        <v>7</v>
      </c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>
        <v>8</v>
      </c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>
        <v>9</v>
      </c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2">
        <v>10</v>
      </c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</row>
    <row r="131" spans="1:164" ht="12" customHeight="1">
      <c r="A131" s="39" t="s">
        <v>240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4" t="s">
        <v>226</v>
      </c>
      <c r="AY131" s="34"/>
      <c r="AZ131" s="34"/>
      <c r="BA131" s="34"/>
      <c r="BB131" s="34"/>
      <c r="BC131" s="34"/>
      <c r="BD131" s="35" t="s">
        <v>68</v>
      </c>
      <c r="BE131" s="35"/>
      <c r="BF131" s="35"/>
      <c r="BG131" s="35"/>
      <c r="BH131" s="35"/>
      <c r="BI131" s="35"/>
      <c r="BJ131" s="35"/>
      <c r="BK131" s="37" t="s">
        <v>42</v>
      </c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 t="s">
        <v>42</v>
      </c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 t="s">
        <v>42</v>
      </c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 t="s">
        <v>42</v>
      </c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 t="s">
        <v>42</v>
      </c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7"/>
      <c r="ED131" s="37" t="s">
        <v>42</v>
      </c>
      <c r="EE131" s="37"/>
      <c r="EF131" s="37"/>
      <c r="EG131" s="37"/>
      <c r="EH131" s="37"/>
      <c r="EI131" s="37"/>
      <c r="EJ131" s="37"/>
      <c r="EK131" s="37"/>
      <c r="EL131" s="37"/>
      <c r="EM131" s="37"/>
      <c r="EN131" s="37"/>
      <c r="EO131" s="37"/>
      <c r="EP131" s="37"/>
      <c r="EQ131" s="37"/>
      <c r="ER131" s="37"/>
      <c r="ES131" s="65" t="s">
        <v>42</v>
      </c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</row>
    <row r="132" spans="1:164" ht="11.25">
      <c r="A132" s="44" t="s">
        <v>59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0" t="s">
        <v>241</v>
      </c>
      <c r="AY132" s="40"/>
      <c r="AZ132" s="40"/>
      <c r="BA132" s="40"/>
      <c r="BB132" s="40"/>
      <c r="BC132" s="40"/>
      <c r="BD132" s="41"/>
      <c r="BE132" s="41"/>
      <c r="BF132" s="41"/>
      <c r="BG132" s="41"/>
      <c r="BH132" s="41"/>
      <c r="BI132" s="41"/>
      <c r="BJ132" s="41"/>
      <c r="BK132" s="42" t="s">
        <v>42</v>
      </c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 t="s">
        <v>42</v>
      </c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 t="s">
        <v>42</v>
      </c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 t="s">
        <v>42</v>
      </c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 t="s">
        <v>42</v>
      </c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 t="s">
        <v>42</v>
      </c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3" t="s">
        <v>42</v>
      </c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</row>
    <row r="133" spans="1:164" ht="22.5" customHeight="1">
      <c r="A133" s="46" t="s">
        <v>242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0"/>
      <c r="AY133" s="40"/>
      <c r="AZ133" s="40"/>
      <c r="BA133" s="40"/>
      <c r="BB133" s="40"/>
      <c r="BC133" s="40"/>
      <c r="BD133" s="41"/>
      <c r="BE133" s="41"/>
      <c r="BF133" s="41"/>
      <c r="BG133" s="41"/>
      <c r="BH133" s="41"/>
      <c r="BI133" s="41"/>
      <c r="BJ133" s="41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</row>
    <row r="134" spans="1:164" ht="22.5" customHeight="1">
      <c r="A134" s="46" t="s">
        <v>243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7" t="s">
        <v>244</v>
      </c>
      <c r="AY134" s="47"/>
      <c r="AZ134" s="47"/>
      <c r="BA134" s="47"/>
      <c r="BB134" s="47"/>
      <c r="BC134" s="47"/>
      <c r="BD134" s="48"/>
      <c r="BE134" s="48"/>
      <c r="BF134" s="48"/>
      <c r="BG134" s="48"/>
      <c r="BH134" s="48"/>
      <c r="BI134" s="48"/>
      <c r="BJ134" s="48"/>
      <c r="BK134" s="49" t="s">
        <v>42</v>
      </c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 t="s">
        <v>42</v>
      </c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 t="s">
        <v>42</v>
      </c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 t="s">
        <v>42</v>
      </c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 t="s">
        <v>42</v>
      </c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 t="s">
        <v>42</v>
      </c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50" t="s">
        <v>42</v>
      </c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</row>
    <row r="135" spans="1:164" ht="24" customHeight="1">
      <c r="A135" s="39" t="s">
        <v>245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40" t="s">
        <v>246</v>
      </c>
      <c r="AY135" s="40"/>
      <c r="AZ135" s="40"/>
      <c r="BA135" s="40"/>
      <c r="BB135" s="40"/>
      <c r="BC135" s="40"/>
      <c r="BD135" s="41" t="s">
        <v>68</v>
      </c>
      <c r="BE135" s="41"/>
      <c r="BF135" s="41"/>
      <c r="BG135" s="41"/>
      <c r="BH135" s="41"/>
      <c r="BI135" s="41"/>
      <c r="BJ135" s="41"/>
      <c r="BK135" s="42" t="s">
        <v>42</v>
      </c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 t="s">
        <v>42</v>
      </c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 t="s">
        <v>42</v>
      </c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 t="s">
        <v>42</v>
      </c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 t="s">
        <v>42</v>
      </c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 t="s">
        <v>42</v>
      </c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3" t="s">
        <v>42</v>
      </c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</row>
    <row r="136" spans="1:164" ht="11.25">
      <c r="A136" s="44" t="s">
        <v>59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0" t="s">
        <v>247</v>
      </c>
      <c r="AY136" s="40"/>
      <c r="AZ136" s="40"/>
      <c r="BA136" s="40"/>
      <c r="BB136" s="40"/>
      <c r="BC136" s="40"/>
      <c r="BD136" s="41"/>
      <c r="BE136" s="41"/>
      <c r="BF136" s="41"/>
      <c r="BG136" s="41"/>
      <c r="BH136" s="41"/>
      <c r="BI136" s="41"/>
      <c r="BJ136" s="41"/>
      <c r="BK136" s="42" t="s">
        <v>42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 t="s">
        <v>42</v>
      </c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 t="s">
        <v>42</v>
      </c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 t="s">
        <v>42</v>
      </c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 t="s">
        <v>42</v>
      </c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 t="s">
        <v>42</v>
      </c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3" t="s">
        <v>42</v>
      </c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</row>
    <row r="137" spans="1:164" ht="22.5" customHeight="1">
      <c r="A137" s="46" t="s">
        <v>248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0"/>
      <c r="AY137" s="40"/>
      <c r="AZ137" s="40"/>
      <c r="BA137" s="40"/>
      <c r="BB137" s="40"/>
      <c r="BC137" s="40"/>
      <c r="BD137" s="41"/>
      <c r="BE137" s="41"/>
      <c r="BF137" s="41"/>
      <c r="BG137" s="41"/>
      <c r="BH137" s="41"/>
      <c r="BI137" s="41"/>
      <c r="BJ137" s="41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</row>
    <row r="138" spans="1:164" ht="22.5" customHeight="1">
      <c r="A138" s="64" t="s">
        <v>249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56" t="s">
        <v>250</v>
      </c>
      <c r="AY138" s="56"/>
      <c r="AZ138" s="56"/>
      <c r="BA138" s="56"/>
      <c r="BB138" s="56"/>
      <c r="BC138" s="56"/>
      <c r="BD138" s="57"/>
      <c r="BE138" s="57"/>
      <c r="BF138" s="57"/>
      <c r="BG138" s="57"/>
      <c r="BH138" s="57"/>
      <c r="BI138" s="57"/>
      <c r="BJ138" s="57"/>
      <c r="BK138" s="58" t="s">
        <v>42</v>
      </c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 t="s">
        <v>42</v>
      </c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 t="s">
        <v>42</v>
      </c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 t="s">
        <v>42</v>
      </c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 t="s">
        <v>42</v>
      </c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 t="s">
        <v>42</v>
      </c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9" t="s">
        <v>42</v>
      </c>
      <c r="ET138" s="59"/>
      <c r="EU138" s="59"/>
      <c r="EV138" s="59"/>
      <c r="EW138" s="59"/>
      <c r="EX138" s="59"/>
      <c r="EY138" s="59"/>
      <c r="EZ138" s="59"/>
      <c r="FA138" s="59"/>
      <c r="FB138" s="59"/>
      <c r="FC138" s="59"/>
      <c r="FD138" s="59"/>
      <c r="FE138" s="59"/>
      <c r="FF138" s="59"/>
      <c r="FG138" s="59"/>
      <c r="FH138" s="59"/>
    </row>
    <row r="139" ht="6" customHeight="1"/>
    <row r="140" spans="1:256" s="10" customFormat="1" ht="15.75" customHeight="1">
      <c r="A140" s="89" t="s">
        <v>251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164" ht="11.25" customHeight="1">
      <c r="A141" s="90" t="s">
        <v>29</v>
      </c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1" t="s">
        <v>252</v>
      </c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 t="s">
        <v>253</v>
      </c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2" t="s">
        <v>254</v>
      </c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J141" s="92"/>
      <c r="CK141" s="92"/>
      <c r="CL141" s="92"/>
      <c r="CM141" s="92"/>
      <c r="CN141" s="92"/>
      <c r="CO141" s="92"/>
      <c r="CP141" s="92"/>
      <c r="CQ141" s="92"/>
      <c r="CR141" s="92"/>
      <c r="CS141" s="92"/>
      <c r="CT141" s="92"/>
      <c r="CU141" s="92"/>
      <c r="CV141" s="92"/>
      <c r="CW141" s="92"/>
      <c r="CX141" s="92"/>
      <c r="CY141" s="92"/>
      <c r="CZ141" s="92"/>
      <c r="DA141" s="92"/>
      <c r="DB141" s="92"/>
      <c r="DC141" s="92"/>
      <c r="DD141" s="92"/>
      <c r="DE141" s="92"/>
      <c r="DF141" s="92"/>
      <c r="DG141" s="92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</row>
    <row r="142" spans="1:164" ht="24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 t="s">
        <v>35</v>
      </c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 t="s">
        <v>36</v>
      </c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 t="s">
        <v>37</v>
      </c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 t="s">
        <v>38</v>
      </c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3" t="s">
        <v>39</v>
      </c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</row>
    <row r="143" spans="1:164" ht="11.25">
      <c r="A143" s="90">
        <v>1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4">
        <v>2</v>
      </c>
      <c r="AY143" s="94"/>
      <c r="AZ143" s="94"/>
      <c r="BA143" s="94"/>
      <c r="BB143" s="94"/>
      <c r="BC143" s="94"/>
      <c r="BD143" s="94"/>
      <c r="BE143" s="94"/>
      <c r="BF143" s="94"/>
      <c r="BG143" s="94"/>
      <c r="BH143" s="94"/>
      <c r="BI143" s="94"/>
      <c r="BJ143" s="94">
        <v>3</v>
      </c>
      <c r="BK143" s="94"/>
      <c r="BL143" s="94"/>
      <c r="BM143" s="94"/>
      <c r="BN143" s="94"/>
      <c r="BO143" s="94"/>
      <c r="BP143" s="94"/>
      <c r="BQ143" s="94"/>
      <c r="BR143" s="94"/>
      <c r="BS143" s="94"/>
      <c r="BT143" s="94"/>
      <c r="BU143" s="94"/>
      <c r="BV143" s="94"/>
      <c r="BW143" s="94"/>
      <c r="BX143" s="94">
        <v>4</v>
      </c>
      <c r="BY143" s="94"/>
      <c r="BZ143" s="94"/>
      <c r="CA143" s="94"/>
      <c r="CB143" s="94"/>
      <c r="CC143" s="94"/>
      <c r="CD143" s="94"/>
      <c r="CE143" s="94"/>
      <c r="CF143" s="94"/>
      <c r="CG143" s="94"/>
      <c r="CH143" s="94"/>
      <c r="CI143" s="94"/>
      <c r="CJ143" s="94"/>
      <c r="CK143" s="94"/>
      <c r="CL143" s="94"/>
      <c r="CM143" s="94"/>
      <c r="CN143" s="94">
        <v>5</v>
      </c>
      <c r="CO143" s="94"/>
      <c r="CP143" s="94"/>
      <c r="CQ143" s="94"/>
      <c r="CR143" s="94"/>
      <c r="CS143" s="94"/>
      <c r="CT143" s="94"/>
      <c r="CU143" s="94"/>
      <c r="CV143" s="94"/>
      <c r="CW143" s="94"/>
      <c r="CX143" s="94"/>
      <c r="CY143" s="94"/>
      <c r="CZ143" s="94"/>
      <c r="DA143" s="94"/>
      <c r="DB143" s="94"/>
      <c r="DC143" s="94"/>
      <c r="DD143" s="94">
        <v>6</v>
      </c>
      <c r="DE143" s="94"/>
      <c r="DF143" s="94"/>
      <c r="DG143" s="94"/>
      <c r="DH143" s="94"/>
      <c r="DI143" s="94"/>
      <c r="DJ143" s="94"/>
      <c r="DK143" s="94"/>
      <c r="DL143" s="94"/>
      <c r="DM143" s="94"/>
      <c r="DN143" s="94"/>
      <c r="DO143" s="94"/>
      <c r="DP143" s="94"/>
      <c r="DQ143" s="94"/>
      <c r="DR143" s="94"/>
      <c r="DS143" s="94"/>
      <c r="DT143" s="94">
        <v>7</v>
      </c>
      <c r="DU143" s="94"/>
      <c r="DV143" s="94"/>
      <c r="DW143" s="94"/>
      <c r="DX143" s="94"/>
      <c r="DY143" s="94"/>
      <c r="DZ143" s="94"/>
      <c r="EA143" s="94"/>
      <c r="EB143" s="94"/>
      <c r="EC143" s="94"/>
      <c r="ED143" s="94"/>
      <c r="EE143" s="94"/>
      <c r="EF143" s="94"/>
      <c r="EG143" s="94"/>
      <c r="EH143" s="94"/>
      <c r="EI143" s="94"/>
      <c r="EJ143" s="95">
        <v>8</v>
      </c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</row>
    <row r="144" spans="1:164" ht="22.5" customHeight="1">
      <c r="A144" s="96" t="s">
        <v>255</v>
      </c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7" t="s">
        <v>256</v>
      </c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8" t="s">
        <v>68</v>
      </c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9" t="s">
        <v>42</v>
      </c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 t="s">
        <v>42</v>
      </c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 t="s">
        <v>42</v>
      </c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 t="s">
        <v>42</v>
      </c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100" t="s">
        <v>42</v>
      </c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</row>
    <row r="145" spans="1:164" ht="11.25">
      <c r="A145" s="53" t="s">
        <v>257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101" t="s">
        <v>42</v>
      </c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2" t="s">
        <v>42</v>
      </c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 t="s">
        <v>42</v>
      </c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 t="s">
        <v>42</v>
      </c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 t="s">
        <v>42</v>
      </c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4" t="s">
        <v>42</v>
      </c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</row>
    <row r="146" spans="1:164" ht="22.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</row>
    <row r="147" spans="1:164" ht="22.5" customHeight="1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2" t="s">
        <v>42</v>
      </c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3" t="s">
        <v>42</v>
      </c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 t="s">
        <v>42</v>
      </c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 t="s">
        <v>42</v>
      </c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 t="s">
        <v>42</v>
      </c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4" t="s">
        <v>42</v>
      </c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</row>
    <row r="149" spans="1:92" ht="11.25">
      <c r="A149" s="1" t="s">
        <v>258</v>
      </c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M149" s="106" t="s">
        <v>259</v>
      </c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CN149" s="1" t="s">
        <v>260</v>
      </c>
    </row>
    <row r="150" spans="1:158" ht="11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07" t="s">
        <v>261</v>
      </c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M150" s="107" t="s">
        <v>262</v>
      </c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CN150" s="1" t="s">
        <v>263</v>
      </c>
      <c r="DK150" s="106"/>
      <c r="DL150" s="106"/>
      <c r="DM150" s="106"/>
      <c r="DN150" s="106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EC150" s="106" t="s">
        <v>276</v>
      </c>
      <c r="ED150" s="106"/>
      <c r="EE150" s="106"/>
      <c r="EF150" s="106"/>
      <c r="EG150" s="106"/>
      <c r="EH150" s="106"/>
      <c r="EI150" s="106"/>
      <c r="EJ150" s="106"/>
      <c r="EK150" s="106"/>
      <c r="EL150" s="106"/>
      <c r="EM150" s="106"/>
      <c r="EN150" s="106"/>
      <c r="EO150" s="106"/>
      <c r="EP150" s="106"/>
      <c r="EQ150" s="106"/>
      <c r="ER150" s="106"/>
      <c r="ES150" s="106"/>
      <c r="ET150" s="106"/>
      <c r="EU150" s="106"/>
      <c r="EV150" s="106"/>
      <c r="EW150" s="106"/>
      <c r="EX150" s="106"/>
      <c r="EY150" s="106"/>
      <c r="EZ150" s="106"/>
      <c r="FA150" s="106"/>
      <c r="FB150" s="106"/>
    </row>
    <row r="151" spans="115:158" ht="11.25">
      <c r="DK151" s="107" t="s">
        <v>261</v>
      </c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1"/>
      <c r="EC151" s="107" t="s">
        <v>262</v>
      </c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</row>
    <row r="152" spans="1:66" ht="11.25">
      <c r="A152" s="1" t="s">
        <v>264</v>
      </c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M152" s="106" t="s">
        <v>265</v>
      </c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</row>
    <row r="153" spans="18:164" ht="11.25">
      <c r="R153" s="107" t="s">
        <v>261</v>
      </c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M153" s="107" t="s">
        <v>262</v>
      </c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</row>
    <row r="154" ht="6" customHeight="1"/>
    <row r="155" spans="65:164" ht="11.25">
      <c r="BM155" s="13" t="s">
        <v>266</v>
      </c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98:164" ht="11.25">
      <c r="CT156" s="107" t="s">
        <v>267</v>
      </c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</row>
    <row r="157" ht="11.25">
      <c r="BM157" s="1" t="s">
        <v>258</v>
      </c>
    </row>
    <row r="158" spans="65:164" ht="11.25">
      <c r="BM158" s="1" t="s">
        <v>268</v>
      </c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L158" s="106"/>
      <c r="DM158" s="106"/>
      <c r="DN158" s="106"/>
      <c r="DO158" s="106"/>
      <c r="DP158" s="106"/>
      <c r="DQ158" s="106"/>
      <c r="DR158" s="106"/>
      <c r="DS158" s="106"/>
      <c r="DT158" s="106"/>
      <c r="DU158" s="106"/>
      <c r="DV158" s="106"/>
      <c r="DW158" s="106"/>
      <c r="DX158" s="106"/>
      <c r="DY158" s="106"/>
      <c r="DZ158" s="106"/>
      <c r="EA158" s="106"/>
      <c r="EB158" s="106"/>
      <c r="EC158" s="106"/>
      <c r="EG158" s="106"/>
      <c r="EH158" s="106"/>
      <c r="EI158" s="106"/>
      <c r="EJ158" s="106"/>
      <c r="EK158" s="106"/>
      <c r="EL158" s="106"/>
      <c r="EM158" s="106"/>
      <c r="EN158" s="106"/>
      <c r="EO158" s="106"/>
      <c r="EP158" s="106"/>
      <c r="EQ158" s="106"/>
      <c r="ER158" s="106"/>
      <c r="ES158" s="106"/>
      <c r="ET158" s="106"/>
      <c r="EU158" s="106"/>
      <c r="EV158" s="106"/>
      <c r="EW158" s="106"/>
      <c r="EX158" s="106"/>
      <c r="EY158" s="106"/>
      <c r="EZ158" s="106"/>
      <c r="FA158" s="106"/>
      <c r="FB158" s="106"/>
      <c r="FC158" s="106"/>
      <c r="FD158" s="106"/>
      <c r="FE158" s="106"/>
      <c r="FF158" s="106"/>
      <c r="FG158" s="106"/>
      <c r="FH158" s="106"/>
    </row>
    <row r="159" spans="87:164" ht="11.25">
      <c r="CI159" s="107" t="s">
        <v>269</v>
      </c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L159" s="107" t="s">
        <v>261</v>
      </c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G159" s="107" t="s">
        <v>262</v>
      </c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</row>
    <row r="160" ht="6" customHeight="1"/>
    <row r="161" spans="1:119" ht="11.25">
      <c r="A161" s="1" t="s">
        <v>270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</row>
    <row r="162" spans="14:119" ht="11.25">
      <c r="N162" s="107" t="s">
        <v>269</v>
      </c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P162" s="107" t="s">
        <v>261</v>
      </c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J162" s="107" t="s">
        <v>262</v>
      </c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N162" s="107" t="s">
        <v>271</v>
      </c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</row>
    <row r="163" ht="6" customHeight="1"/>
    <row r="164" spans="1:164" ht="11.25">
      <c r="A164" s="18" t="s">
        <v>272</v>
      </c>
      <c r="B164" s="18"/>
      <c r="C164" s="17" t="s">
        <v>273</v>
      </c>
      <c r="D164" s="17"/>
      <c r="E164" s="17"/>
      <c r="F164" s="1" t="s">
        <v>272</v>
      </c>
      <c r="I164" s="17" t="s">
        <v>274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8">
        <v>20</v>
      </c>
      <c r="Z164" s="18"/>
      <c r="AA164" s="18"/>
      <c r="AB164" s="18"/>
      <c r="AC164" s="22" t="s">
        <v>275</v>
      </c>
      <c r="AD164" s="22"/>
      <c r="AE164" s="22"/>
      <c r="AF164" s="1" t="s">
        <v>7</v>
      </c>
      <c r="BK164" s="12"/>
      <c r="BL164" s="12"/>
      <c r="BM164" s="14"/>
      <c r="CP164" s="14"/>
      <c r="CQ164" s="14"/>
      <c r="CR164" s="14"/>
      <c r="CS164" s="14"/>
      <c r="CT164" s="14"/>
      <c r="CU164" s="14"/>
      <c r="CV164" s="12"/>
      <c r="CW164" s="12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2"/>
      <c r="DU164" s="12"/>
      <c r="DV164" s="5"/>
      <c r="DW164" s="5"/>
      <c r="DX164" s="15"/>
      <c r="DY164" s="15"/>
      <c r="DZ164" s="15"/>
      <c r="EA164" s="12"/>
      <c r="EB164" s="12"/>
      <c r="EC164" s="12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5"/>
      <c r="EU164" s="5"/>
      <c r="EV164" s="5"/>
      <c r="EW164" s="5"/>
      <c r="EX164" s="5"/>
      <c r="EY164" s="16"/>
      <c r="EZ164" s="16"/>
      <c r="FA164" s="12"/>
      <c r="FB164" s="12"/>
      <c r="FC164" s="12"/>
      <c r="FD164" s="12"/>
      <c r="FE164" s="12"/>
      <c r="FF164" s="12"/>
      <c r="FG164" s="12"/>
      <c r="FH164" s="12"/>
    </row>
    <row r="165" ht="3" customHeight="1"/>
  </sheetData>
  <sheetProtection selectLockedCells="1" selectUnlockedCells="1"/>
  <mergeCells count="1034">
    <mergeCell ref="AC164:AE164"/>
    <mergeCell ref="A164:B164"/>
    <mergeCell ref="C164:E164"/>
    <mergeCell ref="I164:X164"/>
    <mergeCell ref="Y164:AB164"/>
    <mergeCell ref="N162:AM162"/>
    <mergeCell ref="AP162:BG162"/>
    <mergeCell ref="BJ162:CK162"/>
    <mergeCell ref="CN162:DO162"/>
    <mergeCell ref="CI159:DH159"/>
    <mergeCell ref="DL159:EC159"/>
    <mergeCell ref="EG159:FH159"/>
    <mergeCell ref="N161:AM161"/>
    <mergeCell ref="AP161:BG161"/>
    <mergeCell ref="BJ161:CK161"/>
    <mergeCell ref="CN161:DO161"/>
    <mergeCell ref="CT155:FH155"/>
    <mergeCell ref="CT156:FH156"/>
    <mergeCell ref="CI158:DH158"/>
    <mergeCell ref="DL158:EC158"/>
    <mergeCell ref="EG158:FH158"/>
    <mergeCell ref="R152:AI152"/>
    <mergeCell ref="AM152:BN152"/>
    <mergeCell ref="R153:AI153"/>
    <mergeCell ref="AM153:BN153"/>
    <mergeCell ref="DK150:DY150"/>
    <mergeCell ref="EC150:FB150"/>
    <mergeCell ref="DK151:DY151"/>
    <mergeCell ref="EC151:FB151"/>
    <mergeCell ref="N149:AI149"/>
    <mergeCell ref="AM149:BN149"/>
    <mergeCell ref="N150:AI150"/>
    <mergeCell ref="AM150:BN150"/>
    <mergeCell ref="CN147:DC147"/>
    <mergeCell ref="DD147:DS147"/>
    <mergeCell ref="DT147:EI147"/>
    <mergeCell ref="EJ147:FH147"/>
    <mergeCell ref="A147:AW147"/>
    <mergeCell ref="AX147:BI147"/>
    <mergeCell ref="BJ147:BW147"/>
    <mergeCell ref="BX147:CM147"/>
    <mergeCell ref="CN145:DC146"/>
    <mergeCell ref="DD145:DS146"/>
    <mergeCell ref="DT145:EI146"/>
    <mergeCell ref="EJ145:FH146"/>
    <mergeCell ref="A145:AW145"/>
    <mergeCell ref="AX145:BI146"/>
    <mergeCell ref="BJ145:BW146"/>
    <mergeCell ref="BX145:CM146"/>
    <mergeCell ref="A146:AW146"/>
    <mergeCell ref="CN144:DC144"/>
    <mergeCell ref="DD144:DS144"/>
    <mergeCell ref="DT144:EI144"/>
    <mergeCell ref="EJ144:FH144"/>
    <mergeCell ref="A144:AW144"/>
    <mergeCell ref="AX144:BI144"/>
    <mergeCell ref="BJ144:BW144"/>
    <mergeCell ref="BX144:CM144"/>
    <mergeCell ref="CN143:DC143"/>
    <mergeCell ref="DD143:DS143"/>
    <mergeCell ref="DT143:EI143"/>
    <mergeCell ref="EJ143:FH143"/>
    <mergeCell ref="A143:AW143"/>
    <mergeCell ref="AX143:BI143"/>
    <mergeCell ref="BJ143:BW143"/>
    <mergeCell ref="BX143:CM143"/>
    <mergeCell ref="A141:AW142"/>
    <mergeCell ref="AX141:BI142"/>
    <mergeCell ref="BJ141:BW142"/>
    <mergeCell ref="BX141:FH141"/>
    <mergeCell ref="BX142:CM142"/>
    <mergeCell ref="CN142:DC142"/>
    <mergeCell ref="DD142:DS142"/>
    <mergeCell ref="DT142:EI142"/>
    <mergeCell ref="EJ142:FH142"/>
    <mergeCell ref="DQ138:EC138"/>
    <mergeCell ref="ED138:ER138"/>
    <mergeCell ref="ES138:FH138"/>
    <mergeCell ref="A140:FH140"/>
    <mergeCell ref="ED136:ER137"/>
    <mergeCell ref="ES136:FH137"/>
    <mergeCell ref="A137:AW137"/>
    <mergeCell ref="A138:AW138"/>
    <mergeCell ref="AX138:BC138"/>
    <mergeCell ref="BD138:BJ138"/>
    <mergeCell ref="BK138:BX138"/>
    <mergeCell ref="BY138:CM138"/>
    <mergeCell ref="CN138:DC138"/>
    <mergeCell ref="DD138:DP138"/>
    <mergeCell ref="ED135:ER135"/>
    <mergeCell ref="ES135:FH135"/>
    <mergeCell ref="A136:AW136"/>
    <mergeCell ref="AX136:BC137"/>
    <mergeCell ref="BD136:BJ137"/>
    <mergeCell ref="BK136:BX137"/>
    <mergeCell ref="BY136:CM137"/>
    <mergeCell ref="CN136:DC137"/>
    <mergeCell ref="DD136:DP137"/>
    <mergeCell ref="DQ136:EC137"/>
    <mergeCell ref="ED134:ER134"/>
    <mergeCell ref="ES134:FH134"/>
    <mergeCell ref="A135:AW135"/>
    <mergeCell ref="AX135:BC135"/>
    <mergeCell ref="BD135:BJ135"/>
    <mergeCell ref="BK135:BX135"/>
    <mergeCell ref="BY135:CM135"/>
    <mergeCell ref="CN135:DC135"/>
    <mergeCell ref="DD135:DP135"/>
    <mergeCell ref="DQ135:EC135"/>
    <mergeCell ref="BY134:CM134"/>
    <mergeCell ref="CN134:DC134"/>
    <mergeCell ref="DD134:DP134"/>
    <mergeCell ref="DQ134:EC134"/>
    <mergeCell ref="A134:AW134"/>
    <mergeCell ref="AX134:BC134"/>
    <mergeCell ref="BD134:BJ134"/>
    <mergeCell ref="BK134:BX134"/>
    <mergeCell ref="DQ132:EC133"/>
    <mergeCell ref="ED132:ER133"/>
    <mergeCell ref="ES132:FH133"/>
    <mergeCell ref="A133:AW133"/>
    <mergeCell ref="DQ131:EC131"/>
    <mergeCell ref="ED131:ER131"/>
    <mergeCell ref="ES131:FH131"/>
    <mergeCell ref="A132:AW132"/>
    <mergeCell ref="AX132:BC133"/>
    <mergeCell ref="BD132:BJ133"/>
    <mergeCell ref="BK132:BX133"/>
    <mergeCell ref="BY132:CM133"/>
    <mergeCell ref="CN132:DC133"/>
    <mergeCell ref="DD132:DP133"/>
    <mergeCell ref="DQ130:EC130"/>
    <mergeCell ref="ED130:ER130"/>
    <mergeCell ref="ES130:FH130"/>
    <mergeCell ref="A131:AW131"/>
    <mergeCell ref="AX131:BC131"/>
    <mergeCell ref="BD131:BJ131"/>
    <mergeCell ref="BK131:BX131"/>
    <mergeCell ref="BY131:CM131"/>
    <mergeCell ref="CN131:DC131"/>
    <mergeCell ref="DD131:DP131"/>
    <mergeCell ref="DD129:DP129"/>
    <mergeCell ref="DQ129:EC129"/>
    <mergeCell ref="ED129:ER129"/>
    <mergeCell ref="A130:AW130"/>
    <mergeCell ref="AX130:BC130"/>
    <mergeCell ref="BD130:BJ130"/>
    <mergeCell ref="BK130:BX130"/>
    <mergeCell ref="BY130:CM130"/>
    <mergeCell ref="CN130:DC130"/>
    <mergeCell ref="DD130:DP130"/>
    <mergeCell ref="ED125:ER125"/>
    <mergeCell ref="ES125:FH125"/>
    <mergeCell ref="A128:AW129"/>
    <mergeCell ref="AX128:BC129"/>
    <mergeCell ref="BD128:BJ129"/>
    <mergeCell ref="BK128:BX129"/>
    <mergeCell ref="BY128:ER128"/>
    <mergeCell ref="ES128:FH129"/>
    <mergeCell ref="BY129:CM129"/>
    <mergeCell ref="CN129:DC129"/>
    <mergeCell ref="BY125:CM125"/>
    <mergeCell ref="CN125:DC125"/>
    <mergeCell ref="DD125:DP125"/>
    <mergeCell ref="DQ125:EC125"/>
    <mergeCell ref="A125:AW125"/>
    <mergeCell ref="AX125:BC125"/>
    <mergeCell ref="BD125:BJ125"/>
    <mergeCell ref="BK125:BX125"/>
    <mergeCell ref="DQ123:EC124"/>
    <mergeCell ref="ED123:ER124"/>
    <mergeCell ref="ES123:FH124"/>
    <mergeCell ref="A124:AW124"/>
    <mergeCell ref="DQ122:EC122"/>
    <mergeCell ref="ED122:ER122"/>
    <mergeCell ref="ES122:FH122"/>
    <mergeCell ref="A123:AW123"/>
    <mergeCell ref="AX123:BC124"/>
    <mergeCell ref="BD123:BJ124"/>
    <mergeCell ref="BK123:BX124"/>
    <mergeCell ref="BY123:CM124"/>
    <mergeCell ref="CN123:DC124"/>
    <mergeCell ref="DD123:DP124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ED115:ER116"/>
    <mergeCell ref="ES115:FH116"/>
    <mergeCell ref="A116:AW116"/>
    <mergeCell ref="A117:AW117"/>
    <mergeCell ref="AX117:BC117"/>
    <mergeCell ref="BD117:BJ117"/>
    <mergeCell ref="BK117:BX117"/>
    <mergeCell ref="BY117:CM117"/>
    <mergeCell ref="CN117:DC117"/>
    <mergeCell ref="DD117:DP117"/>
    <mergeCell ref="ED114:ER114"/>
    <mergeCell ref="ES114:FH114"/>
    <mergeCell ref="A115:AW115"/>
    <mergeCell ref="AX115:BC116"/>
    <mergeCell ref="BD115:BJ116"/>
    <mergeCell ref="BK115:BX116"/>
    <mergeCell ref="BY115:CM116"/>
    <mergeCell ref="CN115:DC116"/>
    <mergeCell ref="DD115:DP116"/>
    <mergeCell ref="DQ115:EC116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BY110:CM110"/>
    <mergeCell ref="CN110:DC110"/>
    <mergeCell ref="DD110:DP110"/>
    <mergeCell ref="DQ110:EC110"/>
    <mergeCell ref="A110:AW110"/>
    <mergeCell ref="AX110:BC110"/>
    <mergeCell ref="BD110:BJ110"/>
    <mergeCell ref="BK110:BX110"/>
    <mergeCell ref="DQ108:EC109"/>
    <mergeCell ref="ED108:ER109"/>
    <mergeCell ref="ES108:FH109"/>
    <mergeCell ref="A109:AW109"/>
    <mergeCell ref="ED106:ER107"/>
    <mergeCell ref="ES106:FH107"/>
    <mergeCell ref="A107:AW107"/>
    <mergeCell ref="A108:AW108"/>
    <mergeCell ref="AX108:BC109"/>
    <mergeCell ref="BD108:BJ109"/>
    <mergeCell ref="BK108:BX109"/>
    <mergeCell ref="BY108:CM109"/>
    <mergeCell ref="CN108:DC109"/>
    <mergeCell ref="DD108:DP109"/>
    <mergeCell ref="ED105:ER105"/>
    <mergeCell ref="ES105:FH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4:ER104"/>
    <mergeCell ref="ES104:FH104"/>
    <mergeCell ref="A105:AW105"/>
    <mergeCell ref="AX105:BC105"/>
    <mergeCell ref="BD105:BJ105"/>
    <mergeCell ref="BK105:BX105"/>
    <mergeCell ref="BY105:CM105"/>
    <mergeCell ref="CN105:DC105"/>
    <mergeCell ref="DD105:DP105"/>
    <mergeCell ref="DQ105:EC105"/>
    <mergeCell ref="BY104:CM104"/>
    <mergeCell ref="CN104:DC104"/>
    <mergeCell ref="DD104:DP104"/>
    <mergeCell ref="DQ104:EC104"/>
    <mergeCell ref="A104:AW104"/>
    <mergeCell ref="AX104:BC104"/>
    <mergeCell ref="BD104:BJ104"/>
    <mergeCell ref="BK104:BX104"/>
    <mergeCell ref="CN103:DC103"/>
    <mergeCell ref="DD103:DP103"/>
    <mergeCell ref="DQ103:EC103"/>
    <mergeCell ref="ED103:ER103"/>
    <mergeCell ref="ED99:ER99"/>
    <mergeCell ref="ES99:FH99"/>
    <mergeCell ref="AD100:EE100"/>
    <mergeCell ref="A102:AW103"/>
    <mergeCell ref="AX102:BC103"/>
    <mergeCell ref="BD102:BJ103"/>
    <mergeCell ref="BK102:BX103"/>
    <mergeCell ref="BY102:ER102"/>
    <mergeCell ref="ES102:FH103"/>
    <mergeCell ref="BY103:CM103"/>
    <mergeCell ref="ED98:ER98"/>
    <mergeCell ref="ES98:FH98"/>
    <mergeCell ref="A99:AW99"/>
    <mergeCell ref="AX99:BC99"/>
    <mergeCell ref="BD99:BJ99"/>
    <mergeCell ref="BK99:BX99"/>
    <mergeCell ref="BY99:CM99"/>
    <mergeCell ref="CN99:DC99"/>
    <mergeCell ref="DD99:DP99"/>
    <mergeCell ref="DQ99:EC99"/>
    <mergeCell ref="ED96:ER96"/>
    <mergeCell ref="ES96:FH96"/>
    <mergeCell ref="A98:AW98"/>
    <mergeCell ref="AX98:BC98"/>
    <mergeCell ref="BD98:BJ98"/>
    <mergeCell ref="BK98:BX98"/>
    <mergeCell ref="BY98:CM98"/>
    <mergeCell ref="CN98:DC98"/>
    <mergeCell ref="DD98:DP98"/>
    <mergeCell ref="DQ98:EC98"/>
    <mergeCell ref="ED95:ER95"/>
    <mergeCell ref="ES95:FH95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BY94:CM94"/>
    <mergeCell ref="CN94:DC94"/>
    <mergeCell ref="DD94:DP94"/>
    <mergeCell ref="DQ94:EC94"/>
    <mergeCell ref="A94:AW94"/>
    <mergeCell ref="AX94:BC94"/>
    <mergeCell ref="BD94:BJ94"/>
    <mergeCell ref="BK94:BX94"/>
    <mergeCell ref="DQ92:EC93"/>
    <mergeCell ref="ED92:ER93"/>
    <mergeCell ref="ES92:FH93"/>
    <mergeCell ref="A93:AW93"/>
    <mergeCell ref="DQ91:EC91"/>
    <mergeCell ref="ED91:ER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BY83:CM83"/>
    <mergeCell ref="CN83:DC83"/>
    <mergeCell ref="DD83:DP83"/>
    <mergeCell ref="DQ83:EC83"/>
    <mergeCell ref="A83:AW83"/>
    <mergeCell ref="AX83:BC83"/>
    <mergeCell ref="BD83:BJ83"/>
    <mergeCell ref="BK83:BX83"/>
    <mergeCell ref="DQ81:EC82"/>
    <mergeCell ref="ED81:ER82"/>
    <mergeCell ref="ES81:FH82"/>
    <mergeCell ref="A82:AW82"/>
    <mergeCell ref="DQ80:EC80"/>
    <mergeCell ref="ED80:ER80"/>
    <mergeCell ref="ES80:FH80"/>
    <mergeCell ref="A81:AW81"/>
    <mergeCell ref="AX81:BC82"/>
    <mergeCell ref="BD81:BJ82"/>
    <mergeCell ref="BK81:BX82"/>
    <mergeCell ref="BY81:CM82"/>
    <mergeCell ref="CN81:DC82"/>
    <mergeCell ref="DD81:DP82"/>
    <mergeCell ref="DQ79:EC79"/>
    <mergeCell ref="ED79:ER79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BY75:CM75"/>
    <mergeCell ref="CN75:DC75"/>
    <mergeCell ref="DD75:DP75"/>
    <mergeCell ref="DQ75:EC75"/>
    <mergeCell ref="A75:AW75"/>
    <mergeCell ref="AX75:BC75"/>
    <mergeCell ref="BD75:BJ75"/>
    <mergeCell ref="BK75:BX75"/>
    <mergeCell ref="CN74:DC74"/>
    <mergeCell ref="DD74:DP74"/>
    <mergeCell ref="DQ74:EC74"/>
    <mergeCell ref="ED74:ER74"/>
    <mergeCell ref="DQ70:EC70"/>
    <mergeCell ref="ED70:ER70"/>
    <mergeCell ref="ES70:FH70"/>
    <mergeCell ref="A73:AW74"/>
    <mergeCell ref="AX73:BC74"/>
    <mergeCell ref="BD73:BJ74"/>
    <mergeCell ref="BK73:BX74"/>
    <mergeCell ref="BY73:ER73"/>
    <mergeCell ref="ES73:FH74"/>
    <mergeCell ref="BY74:CM74"/>
    <mergeCell ref="ED68:ER69"/>
    <mergeCell ref="ES68:FH69"/>
    <mergeCell ref="A69:AW69"/>
    <mergeCell ref="A70:AW70"/>
    <mergeCell ref="AX70:BC70"/>
    <mergeCell ref="BD70:BJ70"/>
    <mergeCell ref="BK70:BX70"/>
    <mergeCell ref="BY70:CM70"/>
    <mergeCell ref="CN70:DC70"/>
    <mergeCell ref="DD70:DP70"/>
    <mergeCell ref="ED67:ER67"/>
    <mergeCell ref="ES67:FH67"/>
    <mergeCell ref="A68:AW68"/>
    <mergeCell ref="AX68:BC69"/>
    <mergeCell ref="BD68:BJ69"/>
    <mergeCell ref="BK68:BX69"/>
    <mergeCell ref="BY68:CM69"/>
    <mergeCell ref="CN68:DC69"/>
    <mergeCell ref="DD68:DP69"/>
    <mergeCell ref="DQ68:EC69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DQ67:EC67"/>
    <mergeCell ref="BY66:CM66"/>
    <mergeCell ref="CN66:DC66"/>
    <mergeCell ref="DD66:DP66"/>
    <mergeCell ref="DQ66:EC66"/>
    <mergeCell ref="A66:AW66"/>
    <mergeCell ref="AX66:BC66"/>
    <mergeCell ref="BD66:BJ66"/>
    <mergeCell ref="BK66:BX66"/>
    <mergeCell ref="DQ64:EC65"/>
    <mergeCell ref="ED64:ER65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BY53:CM53"/>
    <mergeCell ref="CN53:DC53"/>
    <mergeCell ref="DD53:DP53"/>
    <mergeCell ref="DQ53:EC53"/>
    <mergeCell ref="A53:AW53"/>
    <mergeCell ref="AX53:BC53"/>
    <mergeCell ref="BD53:BJ53"/>
    <mergeCell ref="BK53:BX53"/>
    <mergeCell ref="DQ51:EC52"/>
    <mergeCell ref="ED51:ER52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BY47:CM47"/>
    <mergeCell ref="CN47:DC47"/>
    <mergeCell ref="DD47:DP47"/>
    <mergeCell ref="DQ47:EC47"/>
    <mergeCell ref="A47:AW47"/>
    <mergeCell ref="AX47:BC47"/>
    <mergeCell ref="BD47:BJ47"/>
    <mergeCell ref="BK47:BX47"/>
    <mergeCell ref="CN46:DC46"/>
    <mergeCell ref="DD46:DP46"/>
    <mergeCell ref="DQ46:EC46"/>
    <mergeCell ref="ED46:ER46"/>
    <mergeCell ref="ED42:ER42"/>
    <mergeCell ref="ES42:FH42"/>
    <mergeCell ref="AD43:EE43"/>
    <mergeCell ref="A45:AW46"/>
    <mergeCell ref="AX45:BC46"/>
    <mergeCell ref="BD45:BJ46"/>
    <mergeCell ref="BK45:BX46"/>
    <mergeCell ref="BY45:ER45"/>
    <mergeCell ref="ES45:FH46"/>
    <mergeCell ref="BY46:CM46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DD42:DP42"/>
    <mergeCell ref="DQ42:EC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BY40:CM40"/>
    <mergeCell ref="CN40:DC40"/>
    <mergeCell ref="DD40:DP40"/>
    <mergeCell ref="DQ40:EC40"/>
    <mergeCell ref="A40:AW40"/>
    <mergeCell ref="AX40:BC40"/>
    <mergeCell ref="BD40:BJ40"/>
    <mergeCell ref="BK40:BX40"/>
    <mergeCell ref="DQ38:EC39"/>
    <mergeCell ref="ED38:ER39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8:AW28"/>
    <mergeCell ref="AX28:BC28"/>
    <mergeCell ref="BD28:BJ28"/>
    <mergeCell ref="BK28:BX28"/>
    <mergeCell ref="BY28:CM28"/>
    <mergeCell ref="CN28:DC28"/>
    <mergeCell ref="DD28:DP28"/>
    <mergeCell ref="DQ28:EC28"/>
    <mergeCell ref="BY27:CM27"/>
    <mergeCell ref="CN27:DC27"/>
    <mergeCell ref="DD27:DP27"/>
    <mergeCell ref="DQ27:EC27"/>
    <mergeCell ref="A27:AW27"/>
    <mergeCell ref="AX27:BC27"/>
    <mergeCell ref="BD27:BJ27"/>
    <mergeCell ref="BK27:BX27"/>
    <mergeCell ref="DQ25:EC26"/>
    <mergeCell ref="ED25:ER26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D20:ER21"/>
    <mergeCell ref="ES20:FH21"/>
    <mergeCell ref="A21:AW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X20:BC21"/>
    <mergeCell ref="BD20:BJ21"/>
    <mergeCell ref="BK20:BX21"/>
    <mergeCell ref="BY20:CM21"/>
    <mergeCell ref="CN20:DC21"/>
    <mergeCell ref="DD20:DP21"/>
    <mergeCell ref="DQ20:EC21"/>
    <mergeCell ref="ED18:ER18"/>
    <mergeCell ref="ES18:FH18"/>
    <mergeCell ref="A19:AW19"/>
    <mergeCell ref="AX19:BC19"/>
    <mergeCell ref="BD19:BJ19"/>
    <mergeCell ref="BK19:BX19"/>
    <mergeCell ref="BY19:CM19"/>
    <mergeCell ref="CN19:DC19"/>
    <mergeCell ref="DD19:DP19"/>
    <mergeCell ref="DQ19:EC19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DQ16:EC16"/>
    <mergeCell ref="ED16:ER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A14:FH14"/>
    <mergeCell ref="A15:AW16"/>
    <mergeCell ref="AX15:BC16"/>
    <mergeCell ref="BD15:BJ16"/>
    <mergeCell ref="BK15:BX16"/>
    <mergeCell ref="BY15:ER15"/>
    <mergeCell ref="ES15:FH16"/>
    <mergeCell ref="BY16:CM16"/>
    <mergeCell ref="CN16:DC16"/>
    <mergeCell ref="DD16:DP16"/>
    <mergeCell ref="AX11:EC11"/>
    <mergeCell ref="ES11:FH11"/>
    <mergeCell ref="ES12:FH12"/>
    <mergeCell ref="ES13:FH13"/>
    <mergeCell ref="AX8:EC8"/>
    <mergeCell ref="ES8:FH8"/>
    <mergeCell ref="ES9:FH9"/>
    <mergeCell ref="AX10:EC10"/>
    <mergeCell ref="ES10:FH10"/>
    <mergeCell ref="AX6:EC6"/>
    <mergeCell ref="ES6:FH6"/>
    <mergeCell ref="AX7:EC7"/>
    <mergeCell ref="ES7:FH7"/>
    <mergeCell ref="BJ5:CD5"/>
    <mergeCell ref="CE5:CH5"/>
    <mergeCell ref="CI5:CK5"/>
    <mergeCell ref="ES5:FH5"/>
    <mergeCell ref="B2:EQ2"/>
    <mergeCell ref="B3:EQ3"/>
    <mergeCell ref="ES3:FH3"/>
    <mergeCell ref="ES4:FH4"/>
  </mergeCells>
  <printOptions/>
  <pageMargins left="0.25277777777777777" right="0.4722222222222222" top="0.5902777777777778" bottom="0.31527777777777777" header="0.19652777777777777" footer="0.5118055555555555"/>
  <pageSetup horizontalDpi="300" verticalDpi="300" orientation="landscape" paperSize="9" scale="96" r:id="rId1"/>
  <headerFooter alignWithMargins="0">
    <oddHeader>&amp;R&amp;"Times New Roman,Обычный"&amp;7Подготовлено с использованием системы КонсультантПлюс</oddHeader>
  </headerFooter>
  <rowBreaks count="4" manualBreakCount="4">
    <brk id="42" max="255" man="1"/>
    <brk id="70" max="255" man="1"/>
    <brk id="99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cp:lastPrinted>2016-01-09T05:48:14Z</cp:lastPrinted>
  <dcterms:modified xsi:type="dcterms:W3CDTF">2016-02-08T11:52:22Z</dcterms:modified>
  <cp:category/>
  <cp:version/>
  <cp:contentType/>
  <cp:contentStatus/>
</cp:coreProperties>
</file>